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namedSheetViews/namedSheetView1.xml" ContentType="application/vnd.ms-excel.namedsheetview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24226"/>
  <mc:AlternateContent xmlns:mc="http://schemas.openxmlformats.org/markup-compatibility/2006">
    <mc:Choice Requires="x15">
      <x15ac:absPath xmlns:x15ac="http://schemas.microsoft.com/office/spreadsheetml/2010/11/ac" url="https://vektiscv.sharepoint.com/sites/STeP2/Shared Documents/General/RfC Statusoverzicht en actielijst S en P&amp;T/Publicatie/"/>
    </mc:Choice>
  </mc:AlternateContent>
  <xr:revisionPtr revIDLastSave="961" documentId="8_{747C3FEE-48A0-48F6-BA49-E23CC417C21B}" xr6:coauthVersionLast="47" xr6:coauthVersionMax="47" xr10:uidLastSave="{8B17443C-F3A6-4FF3-9CF3-30DB5DF4E163}"/>
  <bookViews>
    <workbookView xWindow="-28920" yWindow="-120" windowWidth="29040" windowHeight="15720" tabRatio="685" xr2:uid="{00000000-000D-0000-FFFF-FFFF00000000}"/>
  </bookViews>
  <sheets>
    <sheet name="RFC overzicht" sheetId="16" r:id="rId1"/>
    <sheet name="Afgehandeld 2025" sheetId="17" r:id="rId2"/>
    <sheet name="Afgehandeld in 2024" sheetId="18" r:id="rId3"/>
    <sheet name="Afgehandeld 2023" sheetId="19" r:id="rId4"/>
    <sheet name="Instellingen" sheetId="15" r:id="rId5"/>
  </sheets>
  <externalReferences>
    <externalReference r:id="rId6"/>
  </externalReferences>
  <definedNames>
    <definedName name="_xlnm._FilterDatabase" localSheetId="3" hidden="1">'Afgehandeld 2023'!$A$6:$Q$34</definedName>
    <definedName name="_xlnm._FilterDatabase" localSheetId="1" hidden="1">'Afgehandeld 2025'!$A$7:$S$66</definedName>
    <definedName name="_xlnm._FilterDatabase" localSheetId="2" hidden="1">'Afgehandeld in 2024'!$A$6:$Q$43</definedName>
    <definedName name="_xlnm._FilterDatabase" localSheetId="0" hidden="1">'RFC overzicht'!$B$10:$S$471</definedName>
    <definedName name="_GoBack" localSheetId="0">#REF!</definedName>
    <definedName name="_xlnm.Print_Area" localSheetId="0">'RFC overzicht'!$B$4:$S$37</definedName>
    <definedName name="Z_1F900FC7_B8A1_4760_8817_3056E0C5F513_.wvu.FilterData" localSheetId="0" hidden="1">'RFC overzicht'!$B$10:$R$10</definedName>
    <definedName name="Z_215C6617_1F7E_4FBB_991E_B757FC70555E_.wvu.FilterData" localSheetId="0" hidden="1">'RFC overzicht'!$B$10:$R$10</definedName>
    <definedName name="Z_685BCE6C_FD75_4A0E_B294_CD4BE975A896_.wvu.FilterData" localSheetId="0" hidden="1">'RFC overzicht'!$B$10:$R$10</definedName>
  </definedNames>
  <calcPr calcId="191028"/>
  <customWorkbookViews>
    <customWorkbookView name="Jordi Eilers - Persoonlijke weergave" guid="{1F900FC7-B8A1-4760-8817-3056E0C5F513}" mergeInterval="0" personalView="1" maximized="1" xWindow="-8" yWindow="-8" windowWidth="1696" windowHeight="1026" activeSheetId="1"/>
    <customWorkbookView name="Ellen Buising - Persoonlijke weergave" guid="{685BCE6C-FD75-4A0E-B294-CD4BE975A896}" mergeInterval="0" personalView="1" maximized="1" xWindow="-8" yWindow="-8" windowWidth="1696" windowHeight="1026"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2" i="16" l="1" a="1"/>
  <c r="O12" i="16" s="1"/>
  <c r="O13" i="16" a="1"/>
  <c r="O13" i="16" s="1"/>
  <c r="O14" i="16" a="1"/>
  <c r="O14" i="16" s="1"/>
  <c r="O15" i="16" a="1"/>
  <c r="O15" i="16" s="1"/>
  <c r="O16" i="16" a="1"/>
  <c r="O16" i="16" s="1"/>
  <c r="O17" i="16" a="1"/>
  <c r="O17" i="16" s="1"/>
  <c r="O18" i="16" a="1"/>
  <c r="O18" i="16" s="1"/>
  <c r="O19" i="16" a="1"/>
  <c r="O19" i="16" s="1"/>
  <c r="O20" i="16" a="1"/>
  <c r="O20" i="16" s="1"/>
  <c r="O21" i="16" a="1"/>
  <c r="O21" i="16" s="1"/>
  <c r="O22" i="16" a="1"/>
  <c r="O22" i="16" s="1"/>
  <c r="O23" i="16" a="1"/>
  <c r="O23" i="16" s="1"/>
  <c r="O24" i="16" a="1"/>
  <c r="O24" i="16" s="1"/>
  <c r="O26" i="16" a="1"/>
  <c r="O26" i="16" s="1"/>
  <c r="O27" i="16" a="1"/>
  <c r="O27" i="16" s="1"/>
  <c r="O30" i="16" a="1"/>
  <c r="O30" i="16" s="1"/>
  <c r="O32" i="16" a="1"/>
  <c r="O32" i="16" s="1"/>
  <c r="O33" i="16" a="1"/>
  <c r="O33" i="16" s="1"/>
  <c r="O34" i="16" a="1"/>
  <c r="O34" i="16" s="1"/>
  <c r="O35" i="16" a="1"/>
  <c r="O35" i="16" s="1"/>
  <c r="O36" i="16" a="1"/>
  <c r="O36" i="16" s="1"/>
  <c r="O37" i="16" a="1"/>
  <c r="O37" i="16" s="1"/>
  <c r="O38" i="16" a="1"/>
  <c r="O38" i="16" s="1"/>
  <c r="O39" i="16" a="1"/>
  <c r="O39" i="16" s="1"/>
  <c r="O40" i="16" a="1"/>
  <c r="O40" i="16" s="1"/>
  <c r="O41" i="16" a="1"/>
  <c r="O41" i="16" s="1"/>
  <c r="O42" i="16" a="1"/>
  <c r="O42" i="16" s="1"/>
  <c r="O43" i="16" a="1"/>
  <c r="O43" i="16" s="1"/>
  <c r="O44" i="16" a="1"/>
  <c r="O44" i="16" s="1"/>
  <c r="O45" i="16" a="1"/>
  <c r="O45" i="16" s="1"/>
  <c r="O46" i="16" a="1"/>
  <c r="O46" i="16" s="1"/>
  <c r="O47" i="16" a="1"/>
  <c r="O47" i="16" s="1"/>
  <c r="O48" i="16" a="1"/>
  <c r="O48" i="16" s="1"/>
  <c r="O49" i="16" a="1"/>
  <c r="O49" i="16" s="1"/>
  <c r="O50" i="16" a="1"/>
  <c r="O50" i="16" s="1"/>
  <c r="O51" i="16" a="1"/>
  <c r="O51" i="16" s="1"/>
  <c r="O52" i="16" a="1"/>
  <c r="O52" i="16" s="1"/>
  <c r="O53" i="16" a="1"/>
  <c r="O53" i="16" s="1"/>
  <c r="O54" i="16" a="1"/>
  <c r="O54" i="16" s="1"/>
  <c r="O55" i="16" a="1"/>
  <c r="O55" i="16" s="1"/>
  <c r="O56" i="16" a="1"/>
  <c r="O56" i="16" s="1"/>
  <c r="O57" i="16" a="1"/>
  <c r="O57" i="16" s="1"/>
  <c r="O58" i="16" a="1"/>
  <c r="O58" i="16" s="1"/>
  <c r="O59" i="16" a="1"/>
  <c r="O59" i="16" s="1"/>
  <c r="O60" i="16" a="1"/>
  <c r="O60" i="16" s="1"/>
  <c r="O61" i="16" a="1"/>
  <c r="O61" i="16" s="1"/>
  <c r="O62" i="16" a="1"/>
  <c r="O62" i="16" s="1"/>
  <c r="O63" i="16" a="1"/>
  <c r="O63" i="16" s="1"/>
  <c r="O64" i="16" a="1"/>
  <c r="O64" i="16" s="1"/>
  <c r="O65" i="16" a="1"/>
  <c r="O65" i="16" s="1"/>
  <c r="O66" i="16" a="1"/>
  <c r="O66" i="16" s="1"/>
  <c r="O67" i="16" a="1"/>
  <c r="O67" i="16" s="1"/>
  <c r="O68" i="16" a="1"/>
  <c r="O68" i="16" s="1"/>
  <c r="O69" i="16" a="1"/>
  <c r="O69" i="16" s="1"/>
  <c r="O70" i="16" a="1"/>
  <c r="O70" i="16" s="1"/>
  <c r="O71" i="16" a="1"/>
  <c r="O71" i="16" s="1"/>
  <c r="O72" i="16" a="1"/>
  <c r="O72" i="16" s="1"/>
  <c r="O73" i="16" a="1"/>
  <c r="O73" i="16" s="1"/>
  <c r="O74" i="16" a="1"/>
  <c r="O74" i="16" s="1"/>
  <c r="O75" i="16" a="1"/>
  <c r="O75" i="16" s="1"/>
  <c r="O76" i="16" a="1"/>
  <c r="O76" i="16" s="1"/>
  <c r="O77" i="16" a="1"/>
  <c r="O77" i="16" s="1"/>
  <c r="O78" i="16" a="1"/>
  <c r="O78" i="16" s="1"/>
  <c r="O79" i="16" a="1"/>
  <c r="O79" i="16" s="1"/>
  <c r="O80" i="16" a="1"/>
  <c r="O80" i="16" s="1"/>
  <c r="O81" i="16" a="1"/>
  <c r="O81" i="16" s="1"/>
  <c r="O82" i="16" a="1"/>
  <c r="O82" i="16" s="1"/>
  <c r="O83" i="16" a="1"/>
  <c r="O83" i="16" s="1"/>
  <c r="O84" i="16" a="1"/>
  <c r="O84" i="16" s="1"/>
  <c r="O85" i="16" a="1"/>
  <c r="O85" i="16" s="1"/>
  <c r="O86" i="16" a="1"/>
  <c r="O86" i="16" s="1"/>
  <c r="O87" i="16" a="1"/>
  <c r="O87" i="16" s="1"/>
  <c r="O88" i="16" a="1"/>
  <c r="O88" i="16" s="1"/>
  <c r="O89" i="16" a="1"/>
  <c r="O89" i="16" s="1"/>
  <c r="O90" i="16" a="1"/>
  <c r="O90" i="16" s="1"/>
  <c r="O91" i="16" a="1"/>
  <c r="O91" i="16" s="1"/>
  <c r="O92" i="16" a="1"/>
  <c r="O92" i="16" s="1"/>
  <c r="O93" i="16" a="1"/>
  <c r="O93" i="16" s="1"/>
  <c r="O94" i="16" a="1"/>
  <c r="O94" i="16" s="1"/>
  <c r="O95" i="16" a="1"/>
  <c r="O95" i="16" s="1"/>
  <c r="O96" i="16" a="1"/>
  <c r="O96" i="16" s="1"/>
  <c r="O97" i="16" a="1"/>
  <c r="O97" i="16" s="1"/>
  <c r="O98" i="16" a="1"/>
  <c r="O98" i="16" s="1"/>
  <c r="O99" i="16" a="1"/>
  <c r="O99" i="16" s="1"/>
  <c r="O100" i="16" a="1"/>
  <c r="O100" i="16" s="1"/>
  <c r="O101" i="16" a="1"/>
  <c r="O101" i="16" s="1"/>
  <c r="O102" i="16" a="1"/>
  <c r="O102" i="16" s="1"/>
  <c r="O103" i="16" a="1"/>
  <c r="O103" i="16" s="1"/>
  <c r="O104" i="16" a="1"/>
  <c r="O104" i="16" s="1"/>
  <c r="O105" i="16" a="1"/>
  <c r="O105" i="16" s="1"/>
  <c r="O106" i="16" a="1"/>
  <c r="O106" i="16" s="1"/>
  <c r="O107" i="16" a="1"/>
  <c r="O107" i="16" s="1"/>
  <c r="O108" i="16" a="1"/>
  <c r="O108" i="16" s="1"/>
  <c r="O109" i="16" a="1"/>
  <c r="O109" i="16" s="1"/>
  <c r="O110" i="16" a="1"/>
  <c r="O110" i="16" s="1"/>
  <c r="O111" i="16" a="1"/>
  <c r="O111" i="16" s="1"/>
  <c r="O112" i="16" a="1"/>
  <c r="O112" i="16" s="1"/>
  <c r="O113" i="16" a="1"/>
  <c r="O113" i="16" s="1"/>
  <c r="O114" i="16" a="1"/>
  <c r="O114" i="16" s="1"/>
  <c r="O115" i="16" a="1"/>
  <c r="O115" i="16" s="1"/>
  <c r="O116" i="16" a="1"/>
  <c r="O116" i="16" s="1"/>
  <c r="O117" i="16" a="1"/>
  <c r="O117" i="16" s="1"/>
  <c r="O118" i="16" a="1"/>
  <c r="O118" i="16" s="1"/>
  <c r="O119" i="16" a="1"/>
  <c r="O119" i="16" s="1"/>
  <c r="O120" i="16" a="1"/>
  <c r="O120" i="16" s="1"/>
  <c r="O121" i="16" a="1"/>
  <c r="O121" i="16" s="1"/>
  <c r="O122" i="16" a="1"/>
  <c r="O122" i="16" s="1"/>
  <c r="O123" i="16" a="1"/>
  <c r="O123" i="16" s="1"/>
  <c r="O124" i="16" a="1"/>
  <c r="O124" i="16" s="1"/>
  <c r="O125" i="16" a="1"/>
  <c r="O125" i="16" s="1"/>
  <c r="O126" i="16" a="1"/>
  <c r="O126" i="16" s="1"/>
  <c r="O127" i="16" a="1"/>
  <c r="O127" i="16" s="1"/>
  <c r="O128" i="16" a="1"/>
  <c r="O128" i="16" s="1"/>
  <c r="O129" i="16" a="1"/>
  <c r="O129" i="16" s="1"/>
  <c r="O130" i="16" a="1"/>
  <c r="O130" i="16" s="1"/>
  <c r="O131" i="16" a="1"/>
  <c r="O131" i="16" s="1"/>
  <c r="O132" i="16" a="1"/>
  <c r="O132" i="16" s="1"/>
  <c r="O133" i="16" a="1"/>
  <c r="O133" i="16" s="1"/>
  <c r="O134" i="16" a="1"/>
  <c r="O134" i="16" s="1"/>
  <c r="O135" i="16" a="1"/>
  <c r="O135" i="16" s="1"/>
  <c r="O136" i="16" a="1"/>
  <c r="O136" i="16" s="1"/>
  <c r="O137" i="16" a="1"/>
  <c r="O137" i="16" s="1"/>
  <c r="O138" i="16" a="1"/>
  <c r="O138" i="16" s="1"/>
  <c r="O139" i="16" a="1"/>
  <c r="O139" i="16" s="1"/>
  <c r="O140" i="16" a="1"/>
  <c r="O140" i="16" s="1"/>
  <c r="O141" i="16" a="1"/>
  <c r="O141" i="16" s="1"/>
  <c r="O142" i="16" a="1"/>
  <c r="O142" i="16" s="1"/>
  <c r="O143" i="16" a="1"/>
  <c r="O143" i="16" s="1"/>
  <c r="O144" i="16" a="1"/>
  <c r="O144" i="16" s="1"/>
  <c r="O145" i="16" a="1"/>
  <c r="O145" i="16" s="1"/>
  <c r="O146" i="16" a="1"/>
  <c r="O146" i="16" s="1"/>
  <c r="O147" i="16" a="1"/>
  <c r="O147" i="16" s="1"/>
  <c r="O148" i="16" a="1"/>
  <c r="O148" i="16" s="1"/>
  <c r="O149" i="16" a="1"/>
  <c r="O149" i="16" s="1"/>
  <c r="O150" i="16" a="1"/>
  <c r="O150" i="16" s="1"/>
  <c r="O151" i="16" a="1"/>
  <c r="O151" i="16" s="1"/>
  <c r="O152" i="16" a="1"/>
  <c r="O152" i="16" s="1"/>
  <c r="O153" i="16" a="1"/>
  <c r="O153" i="16" s="1"/>
  <c r="O154" i="16" a="1"/>
  <c r="O154" i="16" s="1"/>
  <c r="O155" i="16" a="1"/>
  <c r="O155" i="16" s="1"/>
  <c r="O156" i="16" a="1"/>
  <c r="O156" i="16" s="1"/>
  <c r="O157" i="16" a="1"/>
  <c r="O157" i="16" s="1"/>
  <c r="O158" i="16" a="1"/>
  <c r="O158" i="16" s="1"/>
  <c r="O159" i="16" a="1"/>
  <c r="O159" i="16" s="1"/>
  <c r="O160" i="16" a="1"/>
  <c r="O160" i="16" s="1"/>
  <c r="O161" i="16" a="1"/>
  <c r="O161" i="16" s="1"/>
  <c r="O162" i="16" a="1"/>
  <c r="O162" i="16" s="1"/>
  <c r="O163" i="16" a="1"/>
  <c r="O163" i="16" s="1"/>
  <c r="O164" i="16" a="1"/>
  <c r="O164" i="16" s="1"/>
  <c r="O165" i="16" a="1"/>
  <c r="O165" i="16" s="1"/>
  <c r="O166" i="16" a="1"/>
  <c r="O166" i="16" s="1"/>
  <c r="O167" i="16" a="1"/>
  <c r="O167" i="16" s="1"/>
  <c r="O168" i="16" a="1"/>
  <c r="O168" i="16" s="1"/>
  <c r="O169" i="16" a="1"/>
  <c r="O169" i="16" s="1"/>
  <c r="O170" i="16" a="1"/>
  <c r="O170" i="16" s="1"/>
  <c r="O171" i="16" a="1"/>
  <c r="O171" i="16" s="1"/>
  <c r="O172" i="16" a="1"/>
  <c r="O172" i="16" s="1"/>
  <c r="O173" i="16" a="1"/>
  <c r="O173" i="16" s="1"/>
  <c r="O174" i="16" a="1"/>
  <c r="O174" i="16" s="1"/>
  <c r="O175" i="16" a="1"/>
  <c r="O175" i="16" s="1"/>
  <c r="O176" i="16" a="1"/>
  <c r="O176" i="16" s="1"/>
  <c r="O177" i="16" a="1"/>
  <c r="O177" i="16" s="1"/>
  <c r="O178" i="16" a="1"/>
  <c r="O178" i="16" s="1"/>
  <c r="O179" i="16" a="1"/>
  <c r="O179" i="16" s="1"/>
  <c r="O180" i="16" a="1"/>
  <c r="O180" i="16" s="1"/>
  <c r="O181" i="16" a="1"/>
  <c r="O181" i="16" s="1"/>
  <c r="O182" i="16" a="1"/>
  <c r="O182" i="16" s="1"/>
  <c r="O183" i="16" a="1"/>
  <c r="O183" i="16" s="1"/>
  <c r="O184" i="16" a="1"/>
  <c r="O184" i="16" s="1"/>
  <c r="O185" i="16" a="1"/>
  <c r="O185" i="16" s="1"/>
  <c r="O186" i="16" a="1"/>
  <c r="O186" i="16" s="1"/>
  <c r="O187" i="16" a="1"/>
  <c r="O187" i="16" s="1"/>
  <c r="O188" i="16" a="1"/>
  <c r="O188" i="16" s="1"/>
  <c r="O189" i="16" a="1"/>
  <c r="O189" i="16" s="1"/>
  <c r="O190" i="16" a="1"/>
  <c r="O190" i="16" s="1"/>
  <c r="O191" i="16" a="1"/>
  <c r="O191" i="16" s="1"/>
  <c r="O192" i="16" a="1"/>
  <c r="O192" i="16" s="1"/>
  <c r="O193" i="16" a="1"/>
  <c r="O193" i="16" s="1"/>
  <c r="O194" i="16" a="1"/>
  <c r="O194" i="16" s="1"/>
  <c r="O195" i="16" a="1"/>
  <c r="O195" i="16" s="1"/>
  <c r="O196" i="16" a="1"/>
  <c r="O196" i="16" s="1"/>
  <c r="O197" i="16" a="1"/>
  <c r="O197" i="16" s="1"/>
  <c r="O198" i="16" a="1"/>
  <c r="O198" i="16" s="1"/>
  <c r="O199" i="16" a="1"/>
  <c r="O199" i="16" s="1"/>
  <c r="O200" i="16" a="1"/>
  <c r="O200" i="16" s="1"/>
  <c r="O201" i="16" a="1"/>
  <c r="O201" i="16" s="1"/>
  <c r="O202" i="16" a="1"/>
  <c r="O202" i="16" s="1"/>
  <c r="O203" i="16" a="1"/>
  <c r="O203" i="16" s="1"/>
  <c r="O204" i="16" a="1"/>
  <c r="O204" i="16" s="1"/>
  <c r="O205" i="16" a="1"/>
  <c r="O205" i="16" s="1"/>
  <c r="O206" i="16" a="1"/>
  <c r="O206" i="16" s="1"/>
  <c r="O207" i="16" a="1"/>
  <c r="O207" i="16" s="1"/>
  <c r="O208" i="16" a="1"/>
  <c r="O208" i="16" s="1"/>
  <c r="O209" i="16" a="1"/>
  <c r="O209" i="16" s="1"/>
  <c r="O210" i="16" a="1"/>
  <c r="O210" i="16" s="1"/>
  <c r="O211" i="16" a="1"/>
  <c r="O211" i="16" s="1"/>
  <c r="O212" i="16" a="1"/>
  <c r="O212" i="16" s="1"/>
  <c r="O213" i="16" a="1"/>
  <c r="O213" i="16" s="1"/>
  <c r="O214" i="16" a="1"/>
  <c r="O214" i="16" s="1"/>
  <c r="O215" i="16" a="1"/>
  <c r="O215" i="16" s="1"/>
  <c r="O216" i="16" a="1"/>
  <c r="O216" i="16"/>
  <c r="O217" i="16" a="1"/>
  <c r="O217" i="16" s="1"/>
  <c r="O218" i="16" a="1"/>
  <c r="O218" i="16" s="1"/>
  <c r="O219" i="16" a="1"/>
  <c r="O219" i="16" s="1"/>
  <c r="O220" i="16" a="1"/>
  <c r="O220" i="16" s="1"/>
  <c r="O221" i="16" a="1"/>
  <c r="O221" i="16" s="1"/>
  <c r="O222" i="16" a="1"/>
  <c r="O222" i="16" s="1"/>
  <c r="O223" i="16" a="1"/>
  <c r="O223" i="16" s="1"/>
  <c r="O224" i="16" a="1"/>
  <c r="O224" i="16" s="1"/>
  <c r="O225" i="16" a="1"/>
  <c r="O225" i="16" s="1"/>
  <c r="O226" i="16" a="1"/>
  <c r="O226" i="16" s="1"/>
  <c r="O227" i="16" a="1"/>
  <c r="O227" i="16" s="1"/>
  <c r="O228" i="16" a="1"/>
  <c r="O228" i="16" s="1"/>
  <c r="O229" i="16" a="1"/>
  <c r="O229" i="16" s="1"/>
  <c r="O230" i="16" a="1"/>
  <c r="O230" i="16" s="1"/>
  <c r="O231" i="16" a="1"/>
  <c r="O231" i="16" s="1"/>
  <c r="O232" i="16" a="1"/>
  <c r="O232" i="16" s="1"/>
  <c r="O233" i="16" a="1"/>
  <c r="O233" i="16" s="1"/>
  <c r="O234" i="16" a="1"/>
  <c r="O234" i="16" s="1"/>
  <c r="O235" i="16" a="1"/>
  <c r="O235" i="16" s="1"/>
  <c r="O236" i="16" a="1"/>
  <c r="O236" i="16" s="1"/>
  <c r="O237" i="16" a="1"/>
  <c r="O237" i="16" s="1"/>
  <c r="O238" i="16" a="1"/>
  <c r="O238" i="16" s="1"/>
  <c r="O239" i="16" a="1"/>
  <c r="O239" i="16" s="1"/>
  <c r="O240" i="16" a="1"/>
  <c r="O240" i="16" s="1"/>
  <c r="O241" i="16" a="1"/>
  <c r="O241" i="16" s="1"/>
  <c r="O242" i="16" a="1"/>
  <c r="O242" i="16" s="1"/>
  <c r="O243" i="16" a="1"/>
  <c r="O243" i="16" s="1"/>
  <c r="O244" i="16" a="1"/>
  <c r="O244" i="16" s="1"/>
  <c r="O245" i="16" a="1"/>
  <c r="O245" i="16" s="1"/>
  <c r="O246" i="16" a="1"/>
  <c r="O246" i="16" s="1"/>
  <c r="O247" i="16" a="1"/>
  <c r="O247" i="16" s="1"/>
  <c r="O248" i="16" a="1"/>
  <c r="O248" i="16" s="1"/>
  <c r="O249" i="16" a="1"/>
  <c r="O249" i="16" s="1"/>
  <c r="O250" i="16" a="1"/>
  <c r="O250" i="16" s="1"/>
  <c r="O251" i="16" a="1"/>
  <c r="O251" i="16" s="1"/>
  <c r="O252" i="16" a="1"/>
  <c r="O252" i="16" s="1"/>
  <c r="O253" i="16" a="1"/>
  <c r="O253" i="16" s="1"/>
  <c r="O254" i="16" a="1"/>
  <c r="O254" i="16" s="1"/>
  <c r="O255" i="16" a="1"/>
  <c r="O255" i="16" s="1"/>
  <c r="O256" i="16" a="1"/>
  <c r="O256" i="16" s="1"/>
  <c r="O257" i="16" a="1"/>
  <c r="O257" i="16" s="1"/>
  <c r="O258" i="16" a="1"/>
  <c r="O258" i="16" s="1"/>
  <c r="O259" i="16" a="1"/>
  <c r="O259" i="16" s="1"/>
  <c r="O260" i="16" a="1"/>
  <c r="O260" i="16" s="1"/>
  <c r="O261" i="16" a="1"/>
  <c r="O261" i="16" s="1"/>
  <c r="O262" i="16" a="1"/>
  <c r="O262" i="16" s="1"/>
  <c r="O263" i="16" a="1"/>
  <c r="O263" i="16" s="1"/>
  <c r="O264" i="16" a="1"/>
  <c r="O264" i="16" s="1"/>
  <c r="O265" i="16" a="1"/>
  <c r="O265" i="16" s="1"/>
  <c r="O266" i="16" a="1"/>
  <c r="O266" i="16" s="1"/>
  <c r="O267" i="16" a="1"/>
  <c r="O267" i="16" s="1"/>
  <c r="O268" i="16" a="1"/>
  <c r="O268" i="16" s="1"/>
  <c r="O269" i="16" a="1"/>
  <c r="O269" i="16" s="1"/>
  <c r="O270" i="16" a="1"/>
  <c r="O270" i="16" s="1"/>
  <c r="O271" i="16" a="1"/>
  <c r="O271" i="16" s="1"/>
  <c r="O272" i="16" a="1"/>
  <c r="O272" i="16" s="1"/>
  <c r="O273" i="16" a="1"/>
  <c r="O273" i="16" s="1"/>
  <c r="O274" i="16" a="1"/>
  <c r="O274" i="16" s="1"/>
  <c r="O275" i="16" a="1"/>
  <c r="O275" i="16" s="1"/>
  <c r="O276" i="16" a="1"/>
  <c r="O276" i="16" s="1"/>
  <c r="O277" i="16" a="1"/>
  <c r="O277" i="16" s="1"/>
  <c r="O278" i="16" a="1"/>
  <c r="O278" i="16" s="1"/>
  <c r="O279" i="16" a="1"/>
  <c r="O279" i="16" s="1"/>
  <c r="O280" i="16" a="1"/>
  <c r="O280" i="16" s="1"/>
  <c r="O281" i="16" a="1"/>
  <c r="O281" i="16" s="1"/>
  <c r="O282" i="16" a="1"/>
  <c r="O282" i="16" s="1"/>
  <c r="O283" i="16" a="1"/>
  <c r="O283" i="16" s="1"/>
  <c r="O284" i="16" a="1"/>
  <c r="O284" i="16" s="1"/>
  <c r="O285" i="16" a="1"/>
  <c r="O285" i="16" s="1"/>
  <c r="O286" i="16" a="1"/>
  <c r="O286" i="16" s="1"/>
  <c r="O287" i="16" a="1"/>
  <c r="O287" i="16" s="1"/>
  <c r="O288" i="16" a="1"/>
  <c r="O288" i="16" s="1"/>
  <c r="O289" i="16" a="1"/>
  <c r="O289" i="16" s="1"/>
  <c r="O290" i="16" a="1"/>
  <c r="O290" i="16" s="1"/>
  <c r="O291" i="16" a="1"/>
  <c r="O291" i="16" s="1"/>
  <c r="O292" i="16" a="1"/>
  <c r="O292" i="16" s="1"/>
  <c r="O293" i="16" a="1"/>
  <c r="O293" i="16" s="1"/>
  <c r="O294" i="16" a="1"/>
  <c r="O294" i="16" s="1"/>
  <c r="O295" i="16" a="1"/>
  <c r="O295" i="16" s="1"/>
  <c r="O296" i="16" a="1"/>
  <c r="O296" i="16" s="1"/>
  <c r="O297" i="16" a="1"/>
  <c r="O297" i="16" s="1"/>
  <c r="O298" i="16" a="1"/>
  <c r="O298" i="16" s="1"/>
  <c r="O299" i="16" a="1"/>
  <c r="O299" i="16" s="1"/>
  <c r="O300" i="16" a="1"/>
  <c r="O300" i="16" s="1"/>
  <c r="O301" i="16" a="1"/>
  <c r="O301" i="16" s="1"/>
  <c r="O302" i="16" a="1"/>
  <c r="O302" i="16" s="1"/>
  <c r="O303" i="16" a="1"/>
  <c r="O303" i="16" s="1"/>
  <c r="O304" i="16" a="1"/>
  <c r="O304" i="16" s="1"/>
  <c r="O305" i="16" a="1"/>
  <c r="O305" i="16" s="1"/>
  <c r="O306" i="16" a="1"/>
  <c r="O306" i="16" s="1"/>
  <c r="O307" i="16" a="1"/>
  <c r="O307" i="16" s="1"/>
  <c r="O308" i="16" a="1"/>
  <c r="O308" i="16" s="1"/>
  <c r="O309" i="16" a="1"/>
  <c r="O309" i="16" s="1"/>
  <c r="O310" i="16" a="1"/>
  <c r="O310" i="16" s="1"/>
  <c r="O311" i="16" a="1"/>
  <c r="O311" i="16" s="1"/>
  <c r="O312" i="16" a="1"/>
  <c r="O312" i="16" s="1"/>
  <c r="O313" i="16" a="1"/>
  <c r="O313" i="16" s="1"/>
  <c r="O314" i="16" a="1"/>
  <c r="O314" i="16" s="1"/>
  <c r="O315" i="16" a="1"/>
  <c r="O315" i="16" s="1"/>
  <c r="O316" i="16" a="1"/>
  <c r="O316" i="16" s="1"/>
  <c r="O317" i="16" a="1"/>
  <c r="O317" i="16" s="1"/>
  <c r="O318" i="16" a="1"/>
  <c r="O318" i="16" s="1"/>
  <c r="O319" i="16" a="1"/>
  <c r="O319" i="16" s="1"/>
  <c r="O320" i="16" a="1"/>
  <c r="O320" i="16" s="1"/>
  <c r="O321" i="16" a="1"/>
  <c r="O321" i="16" s="1"/>
  <c r="O322" i="16" a="1"/>
  <c r="O322" i="16" s="1"/>
  <c r="O323" i="16" a="1"/>
  <c r="O323" i="16" s="1"/>
  <c r="O324" i="16" a="1"/>
  <c r="O324" i="16" s="1"/>
  <c r="O325" i="16" a="1"/>
  <c r="O325" i="16" s="1"/>
  <c r="O326" i="16" a="1"/>
  <c r="O326" i="16" s="1"/>
  <c r="O327" i="16" a="1"/>
  <c r="O327" i="16" s="1"/>
  <c r="O328" i="16" a="1"/>
  <c r="O328" i="16" s="1"/>
  <c r="O329" i="16" a="1"/>
  <c r="O329" i="16" s="1"/>
  <c r="O330" i="16" a="1"/>
  <c r="O330" i="16" s="1"/>
  <c r="O331" i="16" a="1"/>
  <c r="O331" i="16" s="1"/>
  <c r="O332" i="16" a="1"/>
  <c r="O332" i="16" s="1"/>
  <c r="O333" i="16" a="1"/>
  <c r="O333" i="16" s="1"/>
  <c r="O334" i="16" a="1"/>
  <c r="O334" i="16" s="1"/>
  <c r="O335" i="16" a="1"/>
  <c r="O335" i="16" s="1"/>
  <c r="O336" i="16" a="1"/>
  <c r="O336" i="16" s="1"/>
  <c r="O337" i="16" a="1"/>
  <c r="O337" i="16" s="1"/>
  <c r="O338" i="16" a="1"/>
  <c r="O338" i="16" s="1"/>
  <c r="O339" i="16" a="1"/>
  <c r="O339" i="16" s="1"/>
  <c r="O340" i="16" a="1"/>
  <c r="O340" i="16" s="1"/>
  <c r="O341" i="16" a="1"/>
  <c r="O341" i="16" s="1"/>
  <c r="O342" i="16" a="1"/>
  <c r="O342" i="16" s="1"/>
  <c r="O343" i="16" a="1"/>
  <c r="O343" i="16" s="1"/>
  <c r="O344" i="16" a="1"/>
  <c r="O344" i="16" s="1"/>
  <c r="O345" i="16" a="1"/>
  <c r="O345" i="16" s="1"/>
  <c r="O346" i="16" a="1"/>
  <c r="O346" i="16" s="1"/>
  <c r="O347" i="16" a="1"/>
  <c r="O347" i="16" s="1"/>
  <c r="O348" i="16" a="1"/>
  <c r="O348" i="16" s="1"/>
  <c r="O349" i="16" a="1"/>
  <c r="O349" i="16" s="1"/>
  <c r="O350" i="16" a="1"/>
  <c r="O350" i="16" s="1"/>
  <c r="O351" i="16" a="1"/>
  <c r="O351" i="16" s="1"/>
  <c r="O352" i="16" a="1"/>
  <c r="O352" i="16" s="1"/>
  <c r="O353" i="16" a="1"/>
  <c r="O353" i="16" s="1"/>
  <c r="O354" i="16" a="1"/>
  <c r="O354" i="16" s="1"/>
  <c r="O355" i="16" a="1"/>
  <c r="O355" i="16" s="1"/>
  <c r="O356" i="16" a="1"/>
  <c r="O356" i="16" s="1"/>
  <c r="O357" i="16" a="1"/>
  <c r="O357" i="16" s="1"/>
  <c r="O358" i="16" a="1"/>
  <c r="O358" i="16" s="1"/>
  <c r="O359" i="16" a="1"/>
  <c r="O359" i="16" s="1"/>
  <c r="O360" i="16" a="1"/>
  <c r="O360" i="16" s="1"/>
  <c r="O361" i="16" a="1"/>
  <c r="O361" i="16" s="1"/>
  <c r="O362" i="16" a="1"/>
  <c r="O362" i="16" s="1"/>
  <c r="O363" i="16" a="1"/>
  <c r="O363" i="16" s="1"/>
  <c r="O364" i="16" a="1"/>
  <c r="O364" i="16" s="1"/>
  <c r="O365" i="16" a="1"/>
  <c r="O365" i="16" s="1"/>
  <c r="O366" i="16" a="1"/>
  <c r="O366" i="16" s="1"/>
  <c r="O367" i="16" a="1"/>
  <c r="O367" i="16" s="1"/>
  <c r="O368" i="16" a="1"/>
  <c r="O368" i="16" s="1"/>
  <c r="O369" i="16" a="1"/>
  <c r="O369" i="16" s="1"/>
  <c r="O370" i="16" a="1"/>
  <c r="O370" i="16" s="1"/>
  <c r="O371" i="16" a="1"/>
  <c r="O371" i="16" s="1"/>
  <c r="O372" i="16" a="1"/>
  <c r="O372" i="16" s="1"/>
  <c r="O373" i="16" a="1"/>
  <c r="O373" i="16" s="1"/>
  <c r="O374" i="16" a="1"/>
  <c r="O374" i="16" s="1"/>
  <c r="O375" i="16" a="1"/>
  <c r="O375" i="16" s="1"/>
  <c r="O376" i="16" a="1"/>
  <c r="O376" i="16" s="1"/>
  <c r="O377" i="16" a="1"/>
  <c r="O377" i="16" s="1"/>
  <c r="O378" i="16" a="1"/>
  <c r="O378" i="16" s="1"/>
  <c r="O379" i="16" a="1"/>
  <c r="O379" i="16" s="1"/>
  <c r="O380" i="16" a="1"/>
  <c r="O380" i="16" s="1"/>
  <c r="O381" i="16" a="1"/>
  <c r="O381" i="16" s="1"/>
  <c r="O382" i="16" a="1"/>
  <c r="O382" i="16" s="1"/>
  <c r="O383" i="16" a="1"/>
  <c r="O383" i="16" s="1"/>
  <c r="O384" i="16" a="1"/>
  <c r="O384" i="16" s="1"/>
  <c r="O385" i="16" a="1"/>
  <c r="O385" i="16" s="1"/>
  <c r="O386" i="16" a="1"/>
  <c r="O386" i="16" s="1"/>
  <c r="O387" i="16" a="1"/>
  <c r="O387" i="16" s="1"/>
  <c r="O388" i="16" a="1"/>
  <c r="O388" i="16" s="1"/>
  <c r="O389" i="16" a="1"/>
  <c r="O389" i="16" s="1"/>
  <c r="O390" i="16" a="1"/>
  <c r="O390" i="16" s="1"/>
  <c r="O391" i="16" a="1"/>
  <c r="O391" i="16" s="1"/>
  <c r="O392" i="16" a="1"/>
  <c r="O392" i="16" s="1"/>
  <c r="O393" i="16" a="1"/>
  <c r="O393" i="16" s="1"/>
  <c r="O394" i="16" a="1"/>
  <c r="O394" i="16" s="1"/>
  <c r="O395" i="16" a="1"/>
  <c r="O395" i="16" s="1"/>
  <c r="O396" i="16" a="1"/>
  <c r="O396" i="16" s="1"/>
  <c r="O397" i="16" a="1"/>
  <c r="O397" i="16" s="1"/>
  <c r="O398" i="16" a="1"/>
  <c r="O398" i="16" s="1"/>
  <c r="O399" i="16" a="1"/>
  <c r="O399" i="16" s="1"/>
  <c r="O400" i="16" a="1"/>
  <c r="O400" i="16" s="1"/>
  <c r="O401" i="16" a="1"/>
  <c r="O401" i="16" s="1"/>
  <c r="O402" i="16" a="1"/>
  <c r="O402" i="16" s="1"/>
  <c r="O403" i="16" a="1"/>
  <c r="O403" i="16" s="1"/>
  <c r="O404" i="16" a="1"/>
  <c r="O404" i="16" s="1"/>
  <c r="O405" i="16" a="1"/>
  <c r="O405" i="16" s="1"/>
  <c r="O406" i="16" a="1"/>
  <c r="O406" i="16" s="1"/>
  <c r="O407" i="16" a="1"/>
  <c r="O407" i="16" s="1"/>
  <c r="O408" i="16" a="1"/>
  <c r="O408" i="16" s="1"/>
  <c r="O409" i="16" a="1"/>
  <c r="O409" i="16" s="1"/>
  <c r="O410" i="16" a="1"/>
  <c r="O410" i="16" s="1"/>
  <c r="O411" i="16" a="1"/>
  <c r="O411" i="16" s="1"/>
  <c r="O412" i="16" a="1"/>
  <c r="O412" i="16" s="1"/>
  <c r="O413" i="16" a="1"/>
  <c r="O413" i="16" s="1"/>
  <c r="O414" i="16" a="1"/>
  <c r="O414" i="16" s="1"/>
  <c r="O415" i="16" a="1"/>
  <c r="O415" i="16" s="1"/>
  <c r="O416" i="16" a="1"/>
  <c r="O416" i="16" s="1"/>
  <c r="O417" i="16" a="1"/>
  <c r="O417" i="16" s="1"/>
  <c r="O418" i="16" a="1"/>
  <c r="O418" i="16" s="1"/>
  <c r="O419" i="16" a="1"/>
  <c r="O419" i="16" s="1"/>
  <c r="O420" i="16" a="1"/>
  <c r="O420" i="16" s="1"/>
  <c r="O421" i="16" a="1"/>
  <c r="O421" i="16" s="1"/>
  <c r="O422" i="16" a="1"/>
  <c r="O422" i="16" s="1"/>
  <c r="O423" i="16" a="1"/>
  <c r="O423" i="16" s="1"/>
  <c r="O424" i="16" a="1"/>
  <c r="O424" i="16" s="1"/>
  <c r="O425" i="16" a="1"/>
  <c r="O425" i="16" s="1"/>
  <c r="O426" i="16" a="1"/>
  <c r="O426" i="16" s="1"/>
  <c r="O427" i="16" a="1"/>
  <c r="O427" i="16" s="1"/>
  <c r="O428" i="16" a="1"/>
  <c r="O428" i="16" s="1"/>
  <c r="O429" i="16" a="1"/>
  <c r="O429" i="16" s="1"/>
  <c r="O430" i="16" a="1"/>
  <c r="O430" i="16" s="1"/>
  <c r="O431" i="16" a="1"/>
  <c r="O431" i="16" s="1"/>
  <c r="O432" i="16" a="1"/>
  <c r="O432" i="16" s="1"/>
  <c r="O433" i="16" a="1"/>
  <c r="O433" i="16" s="1"/>
  <c r="O434" i="16" a="1"/>
  <c r="O434" i="16" s="1"/>
  <c r="O435" i="16" a="1"/>
  <c r="O435" i="16" s="1"/>
  <c r="O436" i="16" a="1"/>
  <c r="O436" i="16" s="1"/>
  <c r="O437" i="16" a="1"/>
  <c r="O437" i="16" s="1"/>
  <c r="O438" i="16" a="1"/>
  <c r="O438" i="16" s="1"/>
  <c r="O439" i="16" a="1"/>
  <c r="O439" i="16" s="1"/>
  <c r="O440" i="16" a="1"/>
  <c r="O440" i="16" s="1"/>
  <c r="O441" i="16" a="1"/>
  <c r="O441" i="16" s="1"/>
  <c r="O442" i="16" a="1"/>
  <c r="O442" i="16" s="1"/>
  <c r="O443" i="16" a="1"/>
  <c r="O443" i="16" s="1"/>
  <c r="O444" i="16" a="1"/>
  <c r="O444" i="16" s="1"/>
  <c r="O445" i="16" a="1"/>
  <c r="O445" i="16" s="1"/>
  <c r="O446" i="16" a="1"/>
  <c r="O446" i="16" s="1"/>
  <c r="O447" i="16" a="1"/>
  <c r="O447" i="16" s="1"/>
  <c r="O448" i="16" a="1"/>
  <c r="O448" i="16" s="1"/>
  <c r="O449" i="16" a="1"/>
  <c r="O449" i="16" s="1"/>
  <c r="O450" i="16" a="1"/>
  <c r="O450" i="16" s="1"/>
  <c r="O451" i="16" a="1"/>
  <c r="O451" i="16" s="1"/>
  <c r="O452" i="16" a="1"/>
  <c r="O452" i="16" s="1"/>
  <c r="O453" i="16" a="1"/>
  <c r="O453" i="16" s="1"/>
  <c r="O454" i="16" a="1"/>
  <c r="O454" i="16" s="1"/>
  <c r="O455" i="16" a="1"/>
  <c r="O455" i="16" s="1"/>
  <c r="O456" i="16" a="1"/>
  <c r="O456" i="16" s="1"/>
  <c r="O457" i="16" a="1"/>
  <c r="O457" i="16" s="1"/>
  <c r="O458" i="16" a="1"/>
  <c r="O458" i="16" s="1"/>
  <c r="O459" i="16" a="1"/>
  <c r="O459" i="16" s="1"/>
  <c r="O460" i="16" a="1"/>
  <c r="O460" i="16" s="1"/>
  <c r="O461" i="16" a="1"/>
  <c r="O461" i="16" s="1"/>
  <c r="O462" i="16" a="1"/>
  <c r="O462" i="16" s="1"/>
  <c r="O463" i="16" a="1"/>
  <c r="O463" i="16" s="1"/>
  <c r="O464" i="16" a="1"/>
  <c r="O464" i="16" s="1"/>
  <c r="O465" i="16" a="1"/>
  <c r="O465" i="16" s="1"/>
  <c r="O466" i="16" a="1"/>
  <c r="O466" i="16" s="1"/>
  <c r="O467" i="16" a="1"/>
  <c r="O467" i="16" s="1"/>
  <c r="O468" i="16" a="1"/>
  <c r="O468" i="16" s="1"/>
  <c r="O469" i="16" a="1"/>
  <c r="O469" i="16" s="1"/>
  <c r="O470" i="16" a="1"/>
  <c r="O470" i="16" s="1"/>
  <c r="O471" i="16" a="1"/>
  <c r="O471" i="16" s="1"/>
  <c r="O472" i="16" a="1"/>
  <c r="O472" i="16" s="1"/>
  <c r="O473" i="16" a="1"/>
  <c r="O473" i="16" s="1"/>
  <c r="O474" i="16" a="1"/>
  <c r="O474" i="16" s="1"/>
  <c r="O475" i="16" a="1"/>
  <c r="O475" i="16"/>
  <c r="O476" i="16" a="1"/>
  <c r="O476" i="16" s="1"/>
  <c r="O477" i="16" a="1"/>
  <c r="O477" i="16" s="1"/>
  <c r="O478" i="16" a="1"/>
  <c r="O478" i="16" s="1"/>
  <c r="O479" i="16" a="1"/>
  <c r="O479" i="16" s="1"/>
  <c r="O480" i="16" a="1"/>
  <c r="O480" i="16" s="1"/>
  <c r="O481" i="16" a="1"/>
  <c r="O481" i="16" s="1"/>
  <c r="O482" i="16" a="1"/>
  <c r="O482" i="16" s="1"/>
  <c r="O483" i="16" a="1"/>
  <c r="O483" i="16" s="1"/>
  <c r="O484" i="16" a="1"/>
  <c r="O484" i="16" s="1"/>
  <c r="O485" i="16" a="1"/>
  <c r="O485" i="16" s="1"/>
  <c r="O486" i="16" a="1"/>
  <c r="O486" i="16" s="1"/>
  <c r="O487" i="16" a="1"/>
  <c r="O487" i="16"/>
  <c r="O488" i="16" a="1"/>
  <c r="O488" i="16" s="1"/>
  <c r="O489" i="16" a="1"/>
  <c r="O489" i="16" s="1"/>
  <c r="O490" i="16" a="1"/>
  <c r="O490" i="16" s="1"/>
  <c r="O491" i="16" a="1"/>
  <c r="O491" i="16"/>
  <c r="O492" i="16" a="1"/>
  <c r="O492" i="16" s="1"/>
  <c r="O493" i="16" a="1"/>
  <c r="O493" i="16" s="1"/>
  <c r="O494" i="16" a="1"/>
  <c r="O494" i="16" s="1"/>
  <c r="O495" i="16" a="1"/>
  <c r="O495" i="16" s="1"/>
  <c r="O496" i="16" a="1"/>
  <c r="O496" i="16" s="1"/>
  <c r="O497" i="16" a="1"/>
  <c r="O497" i="16" s="1"/>
  <c r="O498" i="16" a="1"/>
  <c r="O498" i="16" s="1"/>
  <c r="O499" i="16" a="1"/>
  <c r="O499" i="16"/>
  <c r="O500" i="16" a="1"/>
  <c r="O500" i="16" s="1"/>
  <c r="O501" i="16" a="1"/>
  <c r="O501" i="16" s="1"/>
  <c r="O502" i="16" a="1"/>
  <c r="O502" i="16" s="1"/>
  <c r="O503" i="16" a="1"/>
  <c r="O503" i="16" s="1"/>
  <c r="O504" i="16" a="1"/>
  <c r="O504" i="16" s="1"/>
  <c r="O505" i="16" a="1"/>
  <c r="O505" i="16" s="1"/>
  <c r="O506" i="16" a="1"/>
  <c r="O506" i="16" s="1"/>
  <c r="O507" i="16" a="1"/>
  <c r="O507" i="16" s="1"/>
  <c r="O508" i="16" a="1"/>
  <c r="O508" i="16" s="1"/>
  <c r="O11" i="16" a="1"/>
  <c r="O11" i="16" s="1"/>
  <c r="Q66" i="17" l="1"/>
  <c r="N66" i="17"/>
  <c r="N65" i="17"/>
  <c r="N64" i="17"/>
  <c r="N63" i="17"/>
  <c r="N62" i="17"/>
  <c r="Q61" i="17"/>
  <c r="N61" i="17"/>
  <c r="Q60" i="17"/>
  <c r="N60" i="17"/>
  <c r="N59" i="17"/>
  <c r="Q58" i="17"/>
  <c r="N58" i="17"/>
  <c r="Q57" i="17"/>
  <c r="N57" i="17"/>
  <c r="Q56" i="17"/>
  <c r="N56" i="17"/>
  <c r="Q55" i="17"/>
  <c r="N55" i="17"/>
  <c r="Q54" i="17"/>
  <c r="N54" i="17"/>
  <c r="N53" i="17"/>
  <c r="N52" i="17"/>
  <c r="N51" i="17"/>
  <c r="Q50" i="17"/>
  <c r="N49" i="17"/>
  <c r="N48" i="17"/>
  <c r="Q47" i="17"/>
  <c r="N47" i="17"/>
  <c r="N46" i="17"/>
  <c r="N45" i="17"/>
  <c r="N44" i="17"/>
  <c r="N43" i="17"/>
  <c r="Q42" i="17"/>
  <c r="N42" i="17"/>
  <c r="N41" i="17"/>
  <c r="Q40" i="17"/>
  <c r="N40" i="17"/>
  <c r="Q39" i="17"/>
  <c r="N39" i="17"/>
  <c r="Q38" i="17"/>
  <c r="N38" i="17"/>
  <c r="Q37" i="17"/>
  <c r="N37" i="17"/>
  <c r="Q36" i="17"/>
  <c r="N36" i="17"/>
  <c r="Q35" i="17"/>
  <c r="N35" i="17"/>
  <c r="Q34" i="17"/>
  <c r="N34" i="17"/>
  <c r="Q33" i="17"/>
  <c r="N33" i="17"/>
  <c r="Q32" i="17"/>
  <c r="N32" i="17"/>
  <c r="Q31" i="17"/>
  <c r="N31" i="17"/>
  <c r="Q30" i="17"/>
  <c r="N30" i="17"/>
  <c r="Q29" i="17"/>
  <c r="N29" i="17"/>
  <c r="Q28" i="17"/>
  <c r="M28" i="17"/>
  <c r="Q27" i="17"/>
  <c r="N27" i="17"/>
  <c r="Q26" i="17"/>
  <c r="N26" i="17"/>
  <c r="Q25" i="17"/>
  <c r="N25" i="17"/>
  <c r="Q24" i="17"/>
  <c r="N24" i="17"/>
  <c r="Q23" i="17"/>
  <c r="N23" i="17"/>
  <c r="Q22" i="17"/>
  <c r="N22" i="17"/>
  <c r="Q21" i="17"/>
  <c r="N21" i="17"/>
  <c r="Q20" i="17"/>
  <c r="Q19" i="17"/>
  <c r="Q18" i="17"/>
  <c r="N18" i="17"/>
  <c r="Q17" i="17"/>
  <c r="N17" i="17"/>
  <c r="Q16" i="17"/>
  <c r="N16" i="17"/>
  <c r="Q15" i="17"/>
  <c r="N15" i="17"/>
  <c r="Q13" i="17"/>
  <c r="N13" i="17"/>
  <c r="Q12" i="17"/>
  <c r="N12" i="17"/>
  <c r="Q11" i="17"/>
  <c r="N11" i="17"/>
  <c r="Q10" i="17"/>
  <c r="N10" i="17"/>
  <c r="Q9" i="17"/>
  <c r="N9" i="17"/>
  <c r="Q8" i="17"/>
  <c r="N8" i="17"/>
  <c r="L2" i="15" l="1"/>
  <c r="L3" i="15"/>
  <c r="L4" i="15"/>
  <c r="L5" i="15"/>
  <c r="L6" i="15"/>
  <c r="L7" i="15"/>
  <c r="L8" i="15"/>
  <c r="L9" i="15"/>
  <c r="L10" i="15"/>
  <c r="L11" i="15"/>
  <c r="L12" i="15"/>
  <c r="L13" i="15"/>
  <c r="L14" i="15"/>
  <c r="L15" i="15"/>
  <c r="L16" i="15"/>
  <c r="L17" i="15"/>
  <c r="L18" i="15"/>
  <c r="L19" i="15"/>
  <c r="L20" i="15"/>
  <c r="L21" i="15"/>
  <c r="L22" i="15"/>
  <c r="L23" i="15"/>
  <c r="L24" i="15"/>
  <c r="L25" i="15"/>
  <c r="L26" i="15"/>
  <c r="L27" i="15"/>
  <c r="O2" i="15"/>
  <c r="O3" i="15"/>
  <c r="O4" i="15"/>
  <c r="O5" i="15"/>
  <c r="O6" i="15"/>
  <c r="O7" i="15"/>
  <c r="O8" i="15"/>
  <c r="O9" i="15"/>
  <c r="O10" i="15"/>
  <c r="O11" i="15"/>
  <c r="O12" i="15"/>
  <c r="O13" i="15"/>
  <c r="O14" i="15"/>
  <c r="O15" i="15"/>
  <c r="O16" i="15"/>
  <c r="O17" i="15"/>
  <c r="O18" i="15"/>
  <c r="O19" i="15"/>
  <c r="O20" i="15"/>
  <c r="O21" i="15"/>
  <c r="O22" i="15"/>
  <c r="O23" i="15"/>
  <c r="O24" i="15"/>
  <c r="O25" i="15"/>
  <c r="O26" i="15"/>
  <c r="O27" i="15"/>
  <c r="O28" i="15"/>
  <c r="O29" i="15"/>
  <c r="O30" i="15"/>
  <c r="O31" i="15"/>
  <c r="O32" i="15"/>
  <c r="O33" i="15"/>
  <c r="O34" i="15"/>
  <c r="O35" i="15"/>
  <c r="O36" i="15"/>
  <c r="O37" i="15"/>
  <c r="O38" i="15"/>
  <c r="O39" i="15"/>
  <c r="O40" i="15"/>
  <c r="O41" i="15"/>
  <c r="O42" i="15"/>
  <c r="O43" i="15"/>
  <c r="O44" i="15"/>
  <c r="O45" i="15"/>
  <c r="O46" i="15"/>
  <c r="O47" i="15"/>
  <c r="O48" i="15"/>
  <c r="O49" i="15"/>
  <c r="O50" i="15"/>
  <c r="O51" i="15"/>
  <c r="O52" i="15"/>
  <c r="O53" i="15"/>
  <c r="O54" i="15"/>
  <c r="J49" i="15"/>
  <c r="K49" i="15"/>
  <c r="I49" i="15" s="1"/>
  <c r="J50" i="15"/>
  <c r="K50" i="15"/>
  <c r="I50" i="15" s="1"/>
  <c r="J51" i="15"/>
  <c r="K51" i="15"/>
  <c r="I51" i="15" s="1"/>
  <c r="J52" i="15"/>
  <c r="K52" i="15"/>
  <c r="I52" i="15" s="1"/>
  <c r="J53" i="15"/>
  <c r="K53" i="15"/>
  <c r="I53" i="15" s="1"/>
  <c r="J54" i="15"/>
  <c r="K54" i="15"/>
  <c r="I54" i="15" s="1"/>
  <c r="K29" i="15"/>
  <c r="L29" i="15" s="1"/>
  <c r="K30" i="15"/>
  <c r="I30" i="15" s="1"/>
  <c r="K31" i="15"/>
  <c r="I31" i="15" s="1"/>
  <c r="K32" i="15"/>
  <c r="L32" i="15" s="1"/>
  <c r="K33" i="15"/>
  <c r="I33" i="15" s="1"/>
  <c r="K34" i="15"/>
  <c r="I34" i="15" s="1"/>
  <c r="K35" i="15"/>
  <c r="I35" i="15" s="1"/>
  <c r="K36" i="15"/>
  <c r="I36" i="15" s="1"/>
  <c r="K37" i="15"/>
  <c r="I37" i="15" s="1"/>
  <c r="K38" i="15"/>
  <c r="I38" i="15" s="1"/>
  <c r="K39" i="15"/>
  <c r="I39" i="15" s="1"/>
  <c r="K40" i="15"/>
  <c r="I40" i="15" s="1"/>
  <c r="K41" i="15"/>
  <c r="I41" i="15" s="1"/>
  <c r="K42" i="15"/>
  <c r="I42" i="15" s="1"/>
  <c r="K43" i="15"/>
  <c r="I43" i="15" s="1"/>
  <c r="K44" i="15"/>
  <c r="I44" i="15" s="1"/>
  <c r="K45" i="15"/>
  <c r="I45" i="15" s="1"/>
  <c r="K46" i="15"/>
  <c r="I46" i="15" s="1"/>
  <c r="K47" i="15"/>
  <c r="I47" i="15" s="1"/>
  <c r="K48" i="15"/>
  <c r="I48" i="15" s="1"/>
  <c r="K28" i="15"/>
  <c r="I28" i="15" s="1"/>
  <c r="J28" i="15"/>
  <c r="I29" i="15"/>
  <c r="J29" i="15"/>
  <c r="J30" i="15"/>
  <c r="J31" i="15"/>
  <c r="J32" i="15"/>
  <c r="J33" i="15"/>
  <c r="J34" i="15"/>
  <c r="J35" i="15"/>
  <c r="J36" i="15"/>
  <c r="J37" i="15"/>
  <c r="J38" i="15"/>
  <c r="J39" i="15"/>
  <c r="J40" i="15"/>
  <c r="J41" i="15"/>
  <c r="J42" i="15"/>
  <c r="J43" i="15"/>
  <c r="J44" i="15"/>
  <c r="J45" i="15"/>
  <c r="J46" i="15"/>
  <c r="J47" i="15"/>
  <c r="J48" i="15"/>
  <c r="J2" i="15"/>
  <c r="J3" i="15"/>
  <c r="J4" i="15"/>
  <c r="J5" i="15"/>
  <c r="J6" i="15"/>
  <c r="J7" i="15"/>
  <c r="J8" i="15"/>
  <c r="J9" i="15"/>
  <c r="J10" i="15"/>
  <c r="J11" i="15"/>
  <c r="J12" i="15"/>
  <c r="J13" i="15"/>
  <c r="J14" i="15"/>
  <c r="J15" i="15"/>
  <c r="J16" i="15"/>
  <c r="J17" i="15"/>
  <c r="J18" i="15"/>
  <c r="J19" i="15"/>
  <c r="J20" i="15"/>
  <c r="J21" i="15"/>
  <c r="J22" i="15"/>
  <c r="J23" i="15"/>
  <c r="J24" i="15"/>
  <c r="J25" i="15"/>
  <c r="J26" i="15"/>
  <c r="J27" i="15"/>
  <c r="I3" i="15"/>
  <c r="I4" i="15"/>
  <c r="I5" i="15"/>
  <c r="I6" i="15"/>
  <c r="I7" i="15"/>
  <c r="I8" i="15"/>
  <c r="I9" i="15"/>
  <c r="I10" i="15"/>
  <c r="I11" i="15"/>
  <c r="I12" i="15"/>
  <c r="I13" i="15"/>
  <c r="I14" i="15"/>
  <c r="I15" i="15"/>
  <c r="I16" i="15"/>
  <c r="I17" i="15"/>
  <c r="I18" i="15"/>
  <c r="I19" i="15"/>
  <c r="I20" i="15"/>
  <c r="I21" i="15"/>
  <c r="I22" i="15"/>
  <c r="I23" i="15"/>
  <c r="I24" i="15"/>
  <c r="I25" i="15"/>
  <c r="I26" i="15"/>
  <c r="I27" i="15"/>
  <c r="I2" i="15"/>
  <c r="C28" i="15"/>
  <c r="C29" i="15"/>
  <c r="C30" i="15"/>
  <c r="C31" i="15"/>
  <c r="C32" i="15"/>
  <c r="C33" i="15"/>
  <c r="C34" i="15"/>
  <c r="C35" i="15"/>
  <c r="C36" i="15"/>
  <c r="C37" i="15"/>
  <c r="C38" i="15"/>
  <c r="C39" i="15"/>
  <c r="C40" i="15"/>
  <c r="C41" i="15"/>
  <c r="C42" i="15"/>
  <c r="C43" i="15"/>
  <c r="C44" i="15"/>
  <c r="C45" i="15"/>
  <c r="C46" i="15"/>
  <c r="C47" i="15"/>
  <c r="C48" i="15"/>
  <c r="C49" i="15"/>
  <c r="C50" i="15"/>
  <c r="C51" i="15"/>
  <c r="C27" i="15"/>
  <c r="C2" i="15"/>
  <c r="B3" i="15"/>
  <c r="B4" i="15" s="1"/>
  <c r="I32" i="15" l="1"/>
  <c r="L53" i="15"/>
  <c r="L45" i="15"/>
  <c r="L37" i="15"/>
  <c r="L52" i="15"/>
  <c r="L44" i="15"/>
  <c r="L36" i="15"/>
  <c r="L28" i="15"/>
  <c r="L51" i="15"/>
  <c r="L43" i="15"/>
  <c r="L35" i="15"/>
  <c r="L50" i="15"/>
  <c r="L42" i="15"/>
  <c r="L34" i="15"/>
  <c r="L49" i="15"/>
  <c r="L41" i="15"/>
  <c r="L33" i="15"/>
  <c r="L48" i="15"/>
  <c r="L40" i="15"/>
  <c r="L47" i="15"/>
  <c r="L39" i="15"/>
  <c r="L31" i="15"/>
  <c r="L54" i="15"/>
  <c r="L46" i="15"/>
  <c r="L38" i="15"/>
  <c r="L30" i="15"/>
  <c r="C3" i="15"/>
  <c r="B5" i="15"/>
  <c r="C4" i="15"/>
  <c r="B6" i="15" l="1"/>
  <c r="C5" i="15"/>
  <c r="B7" i="15" l="1"/>
  <c r="C6" i="15"/>
  <c r="B8" i="15" l="1"/>
  <c r="C7" i="15"/>
  <c r="B9" i="15" l="1"/>
  <c r="C8" i="15"/>
  <c r="B10" i="15" l="1"/>
  <c r="C9" i="15"/>
  <c r="B11" i="15" l="1"/>
  <c r="C10" i="15"/>
  <c r="B12" i="15" l="1"/>
  <c r="C11" i="15"/>
  <c r="B13" i="15" l="1"/>
  <c r="C12" i="15"/>
  <c r="B14" i="15" l="1"/>
  <c r="C13" i="15"/>
  <c r="B15" i="15" l="1"/>
  <c r="C14" i="15"/>
  <c r="B16" i="15" l="1"/>
  <c r="C15" i="15"/>
  <c r="B17" i="15" l="1"/>
  <c r="C16" i="15"/>
  <c r="B18" i="15" l="1"/>
  <c r="C17" i="15"/>
  <c r="B19" i="15" l="1"/>
  <c r="C18" i="15"/>
  <c r="B20" i="15" l="1"/>
  <c r="C19" i="15"/>
  <c r="B21" i="15" l="1"/>
  <c r="C20" i="15"/>
  <c r="B22" i="15" l="1"/>
  <c r="C21" i="15"/>
  <c r="B23" i="15" l="1"/>
  <c r="C22" i="15"/>
  <c r="B24" i="15" l="1"/>
  <c r="C23" i="15"/>
  <c r="B25" i="15" l="1"/>
  <c r="C24" i="15"/>
  <c r="B26" i="15" l="1"/>
  <c r="C25" i="15"/>
  <c r="B27" i="15" l="1"/>
  <c r="C26" i="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<sst xmlns="http://schemas.openxmlformats.org/spreadsheetml/2006/main" count="1839" uniqueCount="631">
  <si>
    <t>Registratie en analyse</t>
  </si>
  <si>
    <t>Beoordeling</t>
  </si>
  <si>
    <t>Uitvoering en afronding</t>
  </si>
  <si>
    <t>ID</t>
  </si>
  <si>
    <t>Datum
indiening
RfC</t>
  </si>
  <si>
    <t xml:space="preserve">Naam 
organisatie </t>
  </si>
  <si>
    <t>Soort product</t>
  </si>
  <si>
    <t>Standaard/ Codelijst</t>
  </si>
  <si>
    <t>Onderwerp</t>
  </si>
  <si>
    <t>Classificatie</t>
  </si>
  <si>
    <t>Gewenste realisatie- datum</t>
  </si>
  <si>
    <t>Ter beoordeling/ ter kennisgeving naar AcW</t>
  </si>
  <si>
    <t xml:space="preserve">Registratie
</t>
  </si>
  <si>
    <t>Planning van analyse</t>
  </si>
  <si>
    <t>(ter beoordeling/ ter kennisgeving) naar AcW</t>
  </si>
  <si>
    <t>Spoed?</t>
  </si>
  <si>
    <t>Resultaat van
beoordeling</t>
  </si>
  <si>
    <t>Beoordeling akkoord?</t>
  </si>
  <si>
    <t>Planning van uitvoering</t>
  </si>
  <si>
    <t>(Geplande) publicatiedatum</t>
  </si>
  <si>
    <t>Status RfC</t>
  </si>
  <si>
    <t>Opmerkingen</t>
  </si>
  <si>
    <t>S25034</t>
  </si>
  <si>
    <t>ZN</t>
  </si>
  <si>
    <t>Declaratie-
standaard</t>
  </si>
  <si>
    <t>RBC N6</t>
  </si>
  <si>
    <t>Verwijdering van de controle op de combinatie van zorgaanbieder in voorloop- en prestatierecord in de ASCII-standaarden voor de Zvw</t>
  </si>
  <si>
    <t>Hoog</t>
  </si>
  <si>
    <t>voor 01-01-2026</t>
  </si>
  <si>
    <t>Ter beoordeling</t>
  </si>
  <si>
    <t>25-08-2025 t/m 07-09-2025</t>
  </si>
  <si>
    <t>Nee</t>
  </si>
  <si>
    <t>Ja</t>
  </si>
  <si>
    <t>Week 1/ 2 - 2026</t>
  </si>
  <si>
    <t>Afgerond</t>
  </si>
  <si>
    <t>Project uitvoering vindt in Q1 plaats</t>
  </si>
  <si>
    <t>S25044</t>
  </si>
  <si>
    <t>CZ</t>
  </si>
  <si>
    <t>AW319, BER en RBC</t>
  </si>
  <si>
    <t>AW319 Uitbreiden Code Geslacht</t>
  </si>
  <si>
    <t>Middel</t>
  </si>
  <si>
    <t>Z.S.M</t>
  </si>
  <si>
    <t>22-09-2025 t/m 05-10-2025</t>
  </si>
  <si>
    <t>Ingetrokken</t>
  </si>
  <si>
    <t>Ingetrokken. Is vervangen door RFC S 25060</t>
  </si>
  <si>
    <t>S25045</t>
  </si>
  <si>
    <t>VECOZO</t>
  </si>
  <si>
    <t>SA801</t>
  </si>
  <si>
    <t>SA801 – Verbandcontroles 5 &amp; 6 aanpassen naar controle op huidige datum i.p.v. aanmaakDatum</t>
  </si>
  <si>
    <t>Zeer gewenst</t>
  </si>
  <si>
    <t>S25046</t>
  </si>
  <si>
    <t>SA801 – Verbandcontrole 15 werkt niet bij einddatum ZzpIndicatie</t>
  </si>
  <si>
    <t xml:space="preserve">Voorwaardelijk akkoord er moet eerst en test ronde komen </t>
  </si>
  <si>
    <t>S25051</t>
  </si>
  <si>
    <t>PM304/305 (versie 3.2) QP301(versie 1.1)</t>
  </si>
  <si>
    <t>Einddatum op PM304/305 (versie 3.2) en de QP301(versie 1.1)</t>
  </si>
  <si>
    <t>Laag</t>
  </si>
  <si>
    <t>03-11-2025 t/m 16-11-2025</t>
  </si>
  <si>
    <t>S25054</t>
  </si>
  <si>
    <t>DJI</t>
  </si>
  <si>
    <t xml:space="preserve">Overige
standaard </t>
  </si>
  <si>
    <t>FZ822</t>
  </si>
  <si>
    <t>verplicht maken veld reactie op aanmelding  FZ822</t>
  </si>
  <si>
    <t>Ter kennisgeving</t>
  </si>
  <si>
    <t>01-12-2025 t/m 14-12-2025</t>
  </si>
  <si>
    <t xml:space="preserve">Gaat mee met de oktober release </t>
  </si>
  <si>
    <t>TOG25002</t>
  </si>
  <si>
    <t xml:space="preserve">Vektis </t>
  </si>
  <si>
    <t>COD367</t>
  </si>
  <si>
    <t>Up-to-date maken van de prestatiecodelijst COD367 door een aantal codewaarden te laten expireren</t>
  </si>
  <si>
    <t/>
  </si>
  <si>
    <t>S25056</t>
  </si>
  <si>
    <t>CAK</t>
  </si>
  <si>
    <t>GDS801 V2.0 en ASCII standaarden</t>
  </si>
  <si>
    <t>Aanvraag Beperking van geslachtcode, alleen 1 en 2  toestaan voor het CAK</t>
  </si>
  <si>
    <t>Wacht op input van CAK</t>
  </si>
  <si>
    <t>S25057</t>
  </si>
  <si>
    <t>GDS801-GDS802</t>
  </si>
  <si>
    <t>Aanvraag  aanpassing invulstructie PCL075 en Restitutienota: Het juist toepassen van de uniforme DCSPH- codelijst voor huidtherapie in de GDS</t>
  </si>
  <si>
    <t>Week 3/ 4 - 2026</t>
  </si>
  <si>
    <t>S25058</t>
  </si>
  <si>
    <t>PM GDS</t>
  </si>
  <si>
    <t>Aanvraag aanpassing bestaande retourcodes + aanmaken nieuwe retourcodes</t>
  </si>
  <si>
    <t>S25059</t>
  </si>
  <si>
    <t>MZ301</t>
  </si>
  <si>
    <t>Aanvraag verwijdering 014 in de COD859 van de MZ301</t>
  </si>
  <si>
    <t>S25060</t>
  </si>
  <si>
    <t>Zn</t>
  </si>
  <si>
    <t>BER</t>
  </si>
  <si>
    <t>S25061</t>
  </si>
  <si>
    <t>Zilveren Kruis</t>
  </si>
  <si>
    <t xml:space="preserve">GS801 v 2 </t>
  </si>
  <si>
    <t>Ondersteunen van verwijzers zonder AGB-code (aanpassing INV PCL079, RBC en XSLT</t>
  </si>
  <si>
    <t xml:space="preserve">Wachten op input van indiener </t>
  </si>
  <si>
    <t>VM2601-1629</t>
  </si>
  <si>
    <t>Codelijst</t>
  </si>
  <si>
    <t>COD805</t>
  </si>
  <si>
    <t>Bestandverwerking VECOZO</t>
  </si>
  <si>
    <t>Klein</t>
  </si>
  <si>
    <t>S26001</t>
  </si>
  <si>
    <t>Standaard overig</t>
  </si>
  <si>
    <t>CL-0052</t>
  </si>
  <si>
    <t>Herziening waarde codelijst CL-0052</t>
  </si>
  <si>
    <t>In overleg, maar wel voor de release van FZ821-826 v4.0</t>
  </si>
  <si>
    <t>S26002</t>
  </si>
  <si>
    <t>FZ821-826</t>
  </si>
  <si>
    <t>Verzoek om VC023 te verwijderen</t>
  </si>
  <si>
    <t>Voortgang</t>
  </si>
  <si>
    <t>RfC nr.</t>
  </si>
  <si>
    <t>Product /
standaard</t>
  </si>
  <si>
    <t>Prioriteit</t>
  </si>
  <si>
    <t>Standaard</t>
  </si>
  <si>
    <t>Via ACW</t>
  </si>
  <si>
    <t>Ter beoordeling naar ACW</t>
  </si>
  <si>
    <t>(Beoogde/ Geplande) publicatiedatum</t>
  </si>
  <si>
    <t>Status</t>
  </si>
  <si>
    <t>S24026</t>
  </si>
  <si>
    <t>INV ZH308</t>
  </si>
  <si>
    <t xml:space="preserve"> Aanpassen INVZH308 : opname invulverplichting</t>
  </si>
  <si>
    <t>18-11-2024 t/m 01-12-2024</t>
  </si>
  <si>
    <t>30-12-2024 t/m 12-01-2025</t>
  </si>
  <si>
    <t>Voltooid</t>
  </si>
  <si>
    <t>S24028</t>
  </si>
  <si>
    <t>21-10-2024</t>
  </si>
  <si>
    <t>Nedap</t>
  </si>
  <si>
    <t>COD758-VEKT</t>
  </si>
  <si>
    <t>Toevoegen code aanleunwooning</t>
  </si>
  <si>
    <t>27-01-2025 t/m 09-02-2025</t>
  </si>
  <si>
    <t>S24029</t>
  </si>
  <si>
    <t>AW319</t>
  </si>
  <si>
    <t>Verwijderen 2  Controles in de AW319</t>
  </si>
  <si>
    <t>16-12-2024 t/m 29-12-2024</t>
  </si>
  <si>
    <t>S24030</t>
  </si>
  <si>
    <t>COD706</t>
  </si>
  <si>
    <t xml:space="preserve">Nieuwe waardes  toevoegen in COD706 </t>
  </si>
  <si>
    <t>S24031</t>
  </si>
  <si>
    <t>GZ321-322 QG321-322</t>
  </si>
  <si>
    <t xml:space="preserve"> Beeindigen van de GZ321-322 en de QG321-322</t>
  </si>
  <si>
    <t>S25002</t>
  </si>
  <si>
    <t>DieetPlaneet</t>
  </si>
  <si>
    <t>GDS801</t>
  </si>
  <si>
    <t xml:space="preserve">Aanpassing volgnummer in de  GDS801 </t>
  </si>
  <si>
    <t>RFC is ingetrokken. Dit was het gevolg van een verkeerde interpretatie van het gebruik van het volgnummer in de GDS801.</t>
  </si>
  <si>
    <t>S24032</t>
  </si>
  <si>
    <t>BM801</t>
  </si>
  <si>
    <t>Aanpassing aan de BM801 Code 5 = IZA transformatiemiddelen moet worden toegevoegd</t>
  </si>
  <si>
    <t>13-01-2025 t/m 26-01-2025</t>
  </si>
  <si>
    <t>10-03-2025 t/m 23-03-2025</t>
  </si>
  <si>
    <t>Tweede ronde</t>
  </si>
  <si>
    <t>S25012</t>
  </si>
  <si>
    <t>ZH310 (versie 1.0)</t>
  </si>
  <si>
    <t>Uitsluiting UZOVI's van CAK en OvTV voor ZH310-berichten</t>
  </si>
  <si>
    <t>S25011</t>
  </si>
  <si>
    <t>GDS801 versie 2.0 (VME, XSLT en RBC/ PCL 071</t>
  </si>
  <si>
    <t>Wijziging waarde voor PCL 071 conform NZa-regels</t>
  </si>
  <si>
    <t>24-03-2025 t/m 06-04-2025</t>
  </si>
  <si>
    <t>7 mei kan VECOZE deze overzetten in productie</t>
  </si>
  <si>
    <t>GPH24001</t>
  </si>
  <si>
    <t>GPH</t>
  </si>
  <si>
    <t>Aanvraag 2 nieuwe GPH-codes + 1 wijziging</t>
  </si>
  <si>
    <t>On hold</t>
  </si>
  <si>
    <t>GPH24002</t>
  </si>
  <si>
    <t>COD456</t>
  </si>
  <si>
    <t>Aanvraag nieuwe waarde COD456-VEKT A-gph-1 aanvullende generieke productcode hulpmiddelen 1</t>
  </si>
  <si>
    <t>S25001</t>
  </si>
  <si>
    <t>VZ845</t>
  </si>
  <si>
    <t xml:space="preserve">Aanpassing CL0027-CAK t/m CL0030-CAK ingangdata verlengen naar 01-01-2026 </t>
  </si>
  <si>
    <t>24-02-2025 t/m 09-03-2025</t>
  </si>
  <si>
    <t>07-04-2025 t/m 20-04-2025</t>
  </si>
  <si>
    <t>S25005</t>
  </si>
  <si>
    <t>Voor  01-04-2025</t>
  </si>
  <si>
    <t>FZ301/302v2.0</t>
  </si>
  <si>
    <t>expiratiedatum geven aan de standaarden die niet meer geldig zijn in de FZ</t>
  </si>
  <si>
    <t>S25006</t>
  </si>
  <si>
    <t>FZ821/825v3.0</t>
  </si>
  <si>
    <t>S24027</t>
  </si>
  <si>
    <t>BER/RBC/AW319</t>
  </si>
  <si>
    <t>Diverse wijzigen op de AW319: INV, RBC en BER</t>
  </si>
  <si>
    <t>Derde ronde</t>
  </si>
  <si>
    <t>S25003</t>
  </si>
  <si>
    <t>ASCII diverse</t>
  </si>
  <si>
    <t>Aanpassing controle BSN/Verzekerdennummer</t>
  </si>
  <si>
    <t>S25013</t>
  </si>
  <si>
    <t>AW319 en MZ301</t>
  </si>
  <si>
    <t>Uitsluiting van de BSN-controle voor dummy BSN-waarden bij het CAK, om anonieme of administratieve declaraties mogelijk te maken</t>
  </si>
  <si>
    <t>S25016</t>
  </si>
  <si>
    <t>OS301</t>
  </si>
  <si>
    <t xml:space="preserve">een nieuwe format reatitutienota OS in lijn met de GDS </t>
  </si>
  <si>
    <t>21-04-2025 t/m 04-05-2025</t>
  </si>
  <si>
    <t>S25017</t>
  </si>
  <si>
    <t>voor 01-10-2025</t>
  </si>
  <si>
    <t>FZ813v2.0</t>
  </si>
  <si>
    <t>Aanpassing invulinstructies FZ813-bericht voor volledige weergave van debet- en creditregels</t>
  </si>
  <si>
    <t>05-05-2025 t/m 18-05-2025</t>
  </si>
  <si>
    <t>Kennisgeving uitvoering mail uitgestuurd</t>
  </si>
  <si>
    <t>S25018</t>
  </si>
  <si>
    <t>Aanpassing validatiecheck voor zorgaanbiedersoort 3 bij FZ813-indiening</t>
  </si>
  <si>
    <t>S25026</t>
  </si>
  <si>
    <t>PrimaCura Netwerkzorg BV</t>
  </si>
  <si>
    <r>
      <t xml:space="preserve">Huisartsenpraktijk </t>
    </r>
    <r>
      <rPr>
        <b/>
        <sz val="11"/>
        <color theme="1"/>
        <rFont val="Calibri"/>
        <family val="2"/>
        <scheme val="minor"/>
      </rPr>
      <t>Huisdok</t>
    </r>
    <r>
      <rPr>
        <sz val="11"/>
        <color theme="1"/>
        <rFont val="Calibri"/>
        <family val="2"/>
        <scheme val="minor"/>
      </rPr>
      <t xml:space="preserve"> (AGB-code: </t>
    </r>
    <r>
      <rPr>
        <b/>
        <sz val="11"/>
        <color theme="1"/>
        <rFont val="Calibri"/>
        <family val="2"/>
        <scheme val="minor"/>
      </rPr>
      <t>01010983</t>
    </r>
    <r>
      <rPr>
        <sz val="11"/>
        <color theme="1"/>
        <rFont val="Calibri"/>
        <family val="2"/>
        <scheme val="minor"/>
      </rPr>
      <t xml:space="preserve">) is per </t>
    </r>
    <r>
      <rPr>
        <b/>
        <sz val="11"/>
        <color theme="1"/>
        <rFont val="Calibri"/>
        <family val="2"/>
        <scheme val="minor"/>
      </rPr>
      <t>01-10-2024</t>
    </r>
    <r>
      <rPr>
        <sz val="11"/>
        <color theme="1"/>
        <rFont val="Calibri"/>
        <family val="2"/>
        <scheme val="minor"/>
      </rPr>
      <t xml:space="preserve"> </t>
    </r>
    <r>
      <rPr>
        <b/>
        <sz val="11"/>
        <color theme="1"/>
        <rFont val="Calibri"/>
        <family val="2"/>
        <scheme val="minor"/>
      </rPr>
      <t>aangesloten</t>
    </r>
    <r>
      <rPr>
        <sz val="11"/>
        <color theme="1"/>
        <rFont val="Calibri"/>
        <family val="2"/>
        <scheme val="minor"/>
      </rPr>
      <t>.</t>
    </r>
  </si>
  <si>
    <t>Dit is geen RFC voor team S, doorgezet naar KCC.</t>
  </si>
  <si>
    <t>S25015</t>
  </si>
  <si>
    <t xml:space="preserve">Schadelast
Informatie-
standaard </t>
  </si>
  <si>
    <t>GQS 2.0</t>
  </si>
  <si>
    <t>Volgnummer in de GQS 2.0 conditioneel maken.</t>
  </si>
  <si>
    <t>In overleg met indiener</t>
  </si>
  <si>
    <t>S25019</t>
  </si>
  <si>
    <t>zilveren Kruis</t>
  </si>
  <si>
    <t>Alle Declaratiestandaarden die een controle uitvoeren op het Factuurnummer</t>
  </si>
  <si>
    <t>Controle van Factuurnummer op Toegestane SEPA-tekens bij Declaratie-indiening</t>
  </si>
  <si>
    <t xml:space="preserve">Wordt een los project die in Q3 wordt opgepakt want deze RFC raakt 18 standaarden </t>
  </si>
  <si>
    <t>S25010</t>
  </si>
  <si>
    <t>GDS801 versie 1.0 en 2.0 (INV) PCL 071</t>
  </si>
  <si>
    <t xml:space="preserve">Op de INV/ PCL 071 de  tijdseenheid van groepsconsulten wijzigen van half uur naar kwartier. </t>
  </si>
  <si>
    <t>02-06-2025 t/m 15-06-2025</t>
  </si>
  <si>
    <t>S25024</t>
  </si>
  <si>
    <t>SPOED</t>
  </si>
  <si>
    <t>VZ807/CDM 4.4</t>
  </si>
  <si>
    <r>
      <t xml:space="preserve">Pas het veld </t>
    </r>
    <r>
      <rPr>
        <i/>
        <sz val="11"/>
        <color theme="1"/>
        <rFont val="Calibri"/>
        <family val="2"/>
        <scheme val="minor"/>
      </rPr>
      <t>EHICNummer</t>
    </r>
    <r>
      <rPr>
        <sz val="11"/>
        <color theme="1"/>
        <rFont val="Calibri"/>
        <family val="2"/>
        <scheme val="minor"/>
      </rPr>
      <t xml:space="preserve"> aan naar een vaste lengte van 20 tekens, conform CDM 4.4. aanpassen de invulinstructie en het voorbeeld, aangezien deze nu een EHIC met 19 posities toont</t>
    </r>
  </si>
  <si>
    <t>19-05-2025 t/m 01-06-2025</t>
  </si>
  <si>
    <t>S25007</t>
  </si>
  <si>
    <t>VZ-805</t>
  </si>
  <si>
    <t>EESSI Release 2024 – CR-7702 &amp; CR-11723 Wijzigingen in het afmeldproces voor de antwoord-berichten S017 (260 &amp; 274) en S019 (264 &amp; 278)</t>
  </si>
  <si>
    <t>S25008</t>
  </si>
  <si>
    <t>EESSI Release 2024 – CR-7702 &amp; CR-11723 Wijzigingen in het afmeldproces voor de start-berichten S016 (258 &amp; 272) en S018 (262 &amp; 276)</t>
  </si>
  <si>
    <t>S25009</t>
  </si>
  <si>
    <t>Kosovo, landcode XK, toevoegen aan de nationaliteiten-lijst</t>
  </si>
  <si>
    <t>S25014</t>
  </si>
  <si>
    <t>ZH310 Onderhanden werk+ msz (versie 1.0)</t>
  </si>
  <si>
    <t>Uitsluiting UZOVI's van CAK, OvTV en DJI voor ZH310 berichten</t>
  </si>
  <si>
    <t>16-06-2025 t/m 29-06-2025</t>
  </si>
  <si>
    <t>S25031</t>
  </si>
  <si>
    <t>COD 954</t>
  </si>
  <si>
    <t>Aanpassing omschrijving retourcode 9436 in het Zorgprestatiemodel</t>
  </si>
  <si>
    <t>30-06-2025 t/m 13-07-2025</t>
  </si>
  <si>
    <t>S25022</t>
  </si>
  <si>
    <t>BM801/ BM802</t>
  </si>
  <si>
    <t>UZOVI nummer” te wijzigen in “UZOVI</t>
  </si>
  <si>
    <t>Dit wordt opgepakt in het project  'opnemen uzovi-register in het coderegister'.</t>
  </si>
  <si>
    <t>S25027</t>
  </si>
  <si>
    <t>GDS801-GDS802_INV_PCL075</t>
  </si>
  <si>
    <t>Verwijderen verplichting aanspraakcode bij PCL075 (Huidtherapie)</t>
  </si>
  <si>
    <t>Voor deze wijziging is al eens eerder een RFC aangevraagd. Dit is RFC S25027. S25027 is on hold gezet, omdat er vanuit de NVH geen akkoord op kwam. Na afstemming met de NVH wordt daarom hernieuwde RFC aangeleverd. Hierdoor kan S25027 geannuleerd worden.</t>
  </si>
  <si>
    <t>S25028</t>
  </si>
  <si>
    <t>Optie 04 toevoegen bij DeclaratieRedenVerzending</t>
  </si>
  <si>
    <t>S25004</t>
  </si>
  <si>
    <t>Fysiofactuur</t>
  </si>
  <si>
    <t>Restitutienota GDS801- Toevoegen e-mailadres</t>
  </si>
  <si>
    <t>28-07-2025 t/m 10-08-2025</t>
  </si>
  <si>
    <t>S25023</t>
  </si>
  <si>
    <t>Voorkomen van verstoringen door controle op Bedrag DC ≠ € 0,00 in betaalopdrachten binnen het CAK-proces</t>
  </si>
  <si>
    <t>S25025</t>
  </si>
  <si>
    <t>Tekstuele verduidelijking en harmonisatie van business rules in restitutienota</t>
  </si>
  <si>
    <t>S25029</t>
  </si>
  <si>
    <t>GDS801 versie 1 en 2</t>
  </si>
  <si>
    <t>GDS-restitutienota verplicht stellen bij niet-verzekerde patiënt + BTW-vermelding optie bij Te Betalen-blok</t>
  </si>
  <si>
    <t>S25030</t>
  </si>
  <si>
    <t>RFC S25019 is ingetrokken voor de ASCII standaarden. Deze nieuwe RFC is alleen voor de GDS.</t>
  </si>
  <si>
    <t>S25020</t>
  </si>
  <si>
    <t>GDS801/ GDS802 en de GQS801/802</t>
  </si>
  <si>
    <t>Invoering Expiratiedatum voor Standaarden GDS801/802 en GQS801/802 (v1.0)</t>
  </si>
  <si>
    <t>11-08-2025 t/m 24-08-2025</t>
  </si>
  <si>
    <t>Na toelichting van ZN is DSW akkoord.</t>
  </si>
  <si>
    <t>S25032</t>
  </si>
  <si>
    <t xml:space="preserve"> Toevoegen XSLT-controle in Declaratiecontext op AGB-code en Zorgaanbiedersoort volgens GDS801 v2</t>
  </si>
  <si>
    <t>ja</t>
  </si>
  <si>
    <t>14-07-2025 t/m 27-07-2025</t>
  </si>
  <si>
    <t>S25033</t>
  </si>
  <si>
    <t>GDS801 en GDS802 versie 1 en 2</t>
  </si>
  <si>
    <t>Aanpassing GDS801/802: Verwijsdatum verplicht voor pcl 071 per 01-01-2026 (conform NR/REG-2616a)</t>
  </si>
  <si>
    <t xml:space="preserve">ZN doet navraag bij de NZA omtrent begrip verplichting. </t>
  </si>
  <si>
    <t>S25039</t>
  </si>
  <si>
    <t>CL003-NZA</t>
  </si>
  <si>
    <t>Zorglabel toevoegen met code N05</t>
  </si>
  <si>
    <t>TOG25001</t>
  </si>
  <si>
    <t>TOG</t>
  </si>
  <si>
    <t>Toevoegen nieuwe waarde aan gegevenselement ‘3008 Declaratie eenheid’ in TOGBEST-specs</t>
  </si>
  <si>
    <t>RfC is ingetrokkenna de beoordelingsronde. ZN gaat akkoord met gebruik van de huidige waarde 'per patiënt per kwartier'</t>
  </si>
  <si>
    <t>S25041</t>
  </si>
  <si>
    <t>Vecozo</t>
  </si>
  <si>
    <t>ZH310</t>
  </si>
  <si>
    <t xml:space="preserve">ZH310 bestanden voor UZOVI’s 3363 en 0212 (SZVK/Krijgsmacht) niet meer door te sturen. </t>
  </si>
  <si>
    <t>08-09-2025 t/m 21-09-2025</t>
  </si>
  <si>
    <t>S25021</t>
  </si>
  <si>
    <t>VGZ</t>
  </si>
  <si>
    <t>GDS801/ GDS802</t>
  </si>
  <si>
    <t>GDS801 802 versie 1.0 aanscherping Creditregel</t>
  </si>
  <si>
    <t>20-09-2027 t/m 03-10-2027</t>
  </si>
  <si>
    <t>Infomedics wacht op reactie van indiener VGZ, wegens vakantie nog geen reactie ontvangen. Op 13 aug een reminder naar VGZ gestuurd.</t>
  </si>
  <si>
    <t>S25040</t>
  </si>
  <si>
    <t>Gebruik klasse feedback documentatie en xml-specificatie aanpassen aan de praktijk</t>
  </si>
  <si>
    <t>S25042</t>
  </si>
  <si>
    <t>GDS</t>
  </si>
  <si>
    <t>Oplossen afwijzingen declaraties door correcte inrichting prestatiecodelijst (064 vs. 047)</t>
  </si>
  <si>
    <t>De RFC is onder voorbehoud on hold gezet, in afwachting van verdere afstemming met ZN.</t>
  </si>
  <si>
    <t>S25036</t>
  </si>
  <si>
    <t>Tussen 1 oktober 2025 en 1 oktober 2026</t>
  </si>
  <si>
    <t>COD706-MVJ</t>
  </si>
  <si>
    <t>Actualiseren van codelijst COD706-MVJ met nieuwe waardes</t>
  </si>
  <si>
    <t>S25048</t>
  </si>
  <si>
    <t>CL0034-CL0035</t>
  </si>
  <si>
    <t>Expiratiedatum instellen voor codes in CL0034-DJI en CL0035-DJI per 01-10-2025</t>
  </si>
  <si>
    <t>20-10-2025 t/m 02-11-2025</t>
  </si>
  <si>
    <t>S25050</t>
  </si>
  <si>
    <t>Menzis</t>
  </si>
  <si>
    <t>aanvraag nieuwe retourcode COD954-VEKT</t>
  </si>
  <si>
    <t>06-10-2025 t/m 19-10-2025</t>
  </si>
  <si>
    <t>Zie RfC S25052. Gaat nu nog buiten de de AcW om.</t>
  </si>
  <si>
    <t>S25052</t>
  </si>
  <si>
    <t>COD954 VEKT</t>
  </si>
  <si>
    <t>Aanvraag nieuwe N7 controle in de MZ301 per 01.01.2026</t>
  </si>
  <si>
    <t>Zie RfC S25050. Gaat nu nog buiten de de AcW om.</t>
  </si>
  <si>
    <t>S25047</t>
  </si>
  <si>
    <t>FZ303/ OS301</t>
  </si>
  <si>
    <t>CAK-aanpassing van de RBC van VE303 (Declaratie Vervoer) en LH307 (Declaratie Hulpmiddelen)</t>
  </si>
  <si>
    <t>Deze RFC is een uitbreiding tot de RFC S24017, RFC S25003 en RFC S25013. Is een project.</t>
  </si>
  <si>
    <t>S25043</t>
  </si>
  <si>
    <t>Q1 2026</t>
  </si>
  <si>
    <t xml:space="preserve">BM801/BM802 </t>
  </si>
  <si>
    <t>Toevoegen klasse ‘Afboeken’ aan BM801/BM802 t.b.v. afhandeling oninbare vorderingen</t>
  </si>
  <si>
    <t>wordt als project uitgevoerd</t>
  </si>
  <si>
    <t>S25035</t>
  </si>
  <si>
    <t xml:space="preserve">voor medio 2027 </t>
  </si>
  <si>
    <t>CL0041/ CL0042</t>
  </si>
  <si>
    <t>Uitbreiden van codelijsten CL00041-DJI en CL00042-DJI met ondersteuning voor zowel ranges als ZZP’s</t>
  </si>
  <si>
    <t>S25037</t>
  </si>
  <si>
    <t>FZ821</t>
  </si>
  <si>
    <t>Verplicht stellen van Start- en Einddatum bij plaatsing in FZ821</t>
  </si>
  <si>
    <t>S25038</t>
  </si>
  <si>
    <t>FZ821-FZ826v4.0</t>
  </si>
  <si>
    <t>Toevoegen apart veld voor PBN-versienummer in FZ821-FZ826v4.0; scheiding van versienummer en uniek nummer</t>
  </si>
  <si>
    <t>S25055</t>
  </si>
  <si>
    <t>GDS801v2.0</t>
  </si>
  <si>
    <t>Aanpassing GDS801: geen debiteurgegevens bij overlijden (uzovi 3356/9989)</t>
  </si>
  <si>
    <t>17-11-2025 t/m 30-11-2025</t>
  </si>
  <si>
    <t>S25049</t>
  </si>
  <si>
    <t>GDS801v2,0</t>
  </si>
  <si>
    <t xml:space="preserve">Controle op het aantal initialen </t>
  </si>
  <si>
    <t>S25053</t>
  </si>
  <si>
    <t>CL0001-VEKT</t>
  </si>
  <si>
    <t>Aanvraag nieuwe beroep toevoegen in CL0001-VEKT</t>
  </si>
  <si>
    <t>15-12-2025 t/m 28-12-2025</t>
  </si>
  <si>
    <t>Planning en Uitvoering</t>
  </si>
  <si>
    <t>Advies 
AcW</t>
  </si>
  <si>
    <t>Registratie
&amp; Analyse</t>
  </si>
  <si>
    <t>Planning &amp; uitvoering</t>
  </si>
  <si>
    <t>Planning doorvoeren
wijziging</t>
  </si>
  <si>
    <t>realisatiedatum</t>
  </si>
  <si>
    <t>S22041</t>
  </si>
  <si>
    <t>Declaratie-standaard</t>
  </si>
  <si>
    <t>z.s.m.</t>
  </si>
  <si>
    <t>Versoepelen RBC ZH308 mbt Code geslacht</t>
  </si>
  <si>
    <t xml:space="preserve">RFC is nu bij VECOZO: geen upd wat betreft vektie is deze klaar </t>
  </si>
  <si>
    <t>S23017</t>
  </si>
  <si>
    <t>Diverse aanpassingen GDS801/802 mbt het contractplafond</t>
  </si>
  <si>
    <t xml:space="preserve">11-7-2023: uitgestuurd naar AcW voor tweede ronde
16-6-2023: uitgestuurd naar AcW 
9-5-2023 Indiener geïnformeerd over status (registratie &amp; analyse) 
</t>
  </si>
  <si>
    <t>S23022</t>
  </si>
  <si>
    <t>COD833</t>
  </si>
  <si>
    <t>Uitbereiding COD833 mbt BM801- 3 nieuwe codes toevoegen</t>
  </si>
  <si>
    <t xml:space="preserve">Is via projectgroep opgepakt. Besloten om een nieuwe codelijst op te voeren. </t>
  </si>
  <si>
    <t>S23023</t>
  </si>
  <si>
    <t>Aanscherping diagnosecodelijst in GDS801</t>
  </si>
  <si>
    <t xml:space="preserve">Dubbel opgevoerd met S23028 en S24004 </t>
  </si>
  <si>
    <t>S23024</t>
  </si>
  <si>
    <r>
      <t xml:space="preserve">Nieuwe code voor een privaatlabel ZPMvia de GDS; codelijst </t>
    </r>
    <r>
      <rPr>
        <sz val="9"/>
        <color theme="1"/>
        <rFont val="Century Gothic"/>
        <family val="2"/>
      </rPr>
      <t>CL0003</t>
    </r>
  </si>
  <si>
    <t>Is</t>
  </si>
  <si>
    <t>S23025</t>
  </si>
  <si>
    <t>LH307</t>
  </si>
  <si>
    <t>Aanpassen INV LH307 versie 5.2</t>
  </si>
  <si>
    <t>Status sinds 10-08-2023</t>
  </si>
  <si>
    <t>S23026</t>
  </si>
  <si>
    <t>GDS801/CL0003</t>
  </si>
  <si>
    <t>Uitbereiding GDS 801 mbt CL0003 nieuwe zorglabels toevoegen</t>
  </si>
  <si>
    <t>S23027</t>
  </si>
  <si>
    <t xml:space="preserve">GDS801 </t>
  </si>
  <si>
    <t>Aanpassingen GDS801 - PCL071 nav B-release GGZ/FZ</t>
  </si>
  <si>
    <t>S23028</t>
  </si>
  <si>
    <t>Diverse aanpassingen documentatie GDS801 mbt diagnoasecodelijstcode voor FZ</t>
  </si>
  <si>
    <t>Dubbel opgevoerd met S23023 en S24004</t>
  </si>
  <si>
    <t>S23029</t>
  </si>
  <si>
    <t xml:space="preserve">Tekenset UTF8 zonder BOM in alle ASCII declaratiestandaarden </t>
  </si>
  <si>
    <t>S23030</t>
  </si>
  <si>
    <t>Aanscherpen Constraints en condities rubriek 0410 van HA304v4.2</t>
  </si>
  <si>
    <t>S23031</t>
  </si>
  <si>
    <t>overige standaard</t>
  </si>
  <si>
    <t>spoed</t>
  </si>
  <si>
    <t>SA801/SA802</t>
  </si>
  <si>
    <t>Aanscherping documentatie SA801/SA802</t>
  </si>
  <si>
    <t>S23033</t>
  </si>
  <si>
    <t xml:space="preserve">overige standaard </t>
  </si>
  <si>
    <t>hoog</t>
  </si>
  <si>
    <t xml:space="preserve">Zilveren kruis </t>
  </si>
  <si>
    <t>Aanpassing in SA801 STB</t>
  </si>
  <si>
    <t>Status sinds 07-12-2023</t>
  </si>
  <si>
    <t>S24001</t>
  </si>
  <si>
    <t xml:space="preserve">COD954 </t>
  </si>
  <si>
    <t xml:space="preserve">Uibreiden COD954 mbt nieuwe retourcode toevoegen </t>
  </si>
  <si>
    <t>S24002</t>
  </si>
  <si>
    <t>ingetrokken</t>
  </si>
  <si>
    <t>z.s.m</t>
  </si>
  <si>
    <t>AW319 uitbereiden PCL 072 hierin toevoegen</t>
  </si>
  <si>
    <t>Status sinds 01-04-2024</t>
  </si>
  <si>
    <t>S24003</t>
  </si>
  <si>
    <t>convenient B.V.</t>
  </si>
  <si>
    <t>Aanpassen GDS801 mbt Convenient gb-ggz profiel privacyverklarig</t>
  </si>
  <si>
    <t>S24004</t>
  </si>
  <si>
    <t>uitbreiden GDS801: dignosecodelijst waarde ''030'' toevoegen</t>
  </si>
  <si>
    <t>S24005</t>
  </si>
  <si>
    <t>Zorgzekerheid</t>
  </si>
  <si>
    <t>GDS801 v2.0</t>
  </si>
  <si>
    <t>aanpassing retourcode 9668 GDS801v2.0</t>
  </si>
  <si>
    <t>Status sinds 02-08-2024</t>
  </si>
  <si>
    <t>S24006</t>
  </si>
  <si>
    <t>Aanpassing van controles in GDS 2.0 -&gt; bevinding 126.</t>
  </si>
  <si>
    <t>S24007</t>
  </si>
  <si>
    <t>laag</t>
  </si>
  <si>
    <t>Tekstueel verandering aangeven in de generieke invulinstructie van de GDS 1.0</t>
  </si>
  <si>
    <t>S24008</t>
  </si>
  <si>
    <t>middel</t>
  </si>
  <si>
    <t>GDS801 /PM304</t>
  </si>
  <si>
    <t>Uitbreiding van GDS801-&gt;beeindigen PM304</t>
  </si>
  <si>
    <t>S24009</t>
  </si>
  <si>
    <t>Zilveren kruis</t>
  </si>
  <si>
    <t>COD954 /COD957</t>
  </si>
  <si>
    <t>Nieuwe retourcodes COD954 en COD957</t>
  </si>
  <si>
    <t xml:space="preserve">is geen RFC wordt door gevoerd </t>
  </si>
  <si>
    <t>S24010</t>
  </si>
  <si>
    <t xml:space="preserve">Uitbreiding AW319 BER en RBC: Code geslacht  0 en 9 toevoegen </t>
  </si>
  <si>
    <t xml:space="preserve">teruggetrokken </t>
  </si>
  <si>
    <t>S24011</t>
  </si>
  <si>
    <t>Het CAK</t>
  </si>
  <si>
    <t>AP304 /ZH308</t>
  </si>
  <si>
    <t>Toevoegen bepalingen in invulinstructies HA304, AP304 en ZH308</t>
  </si>
  <si>
    <t>S24013</t>
  </si>
  <si>
    <t>Wijziging tijdeenheid rubriek 0419 AW319</t>
  </si>
  <si>
    <t>S24014</t>
  </si>
  <si>
    <t>HA304</t>
  </si>
  <si>
    <t>Aanpassing van de INV HA304 </t>
  </si>
  <si>
    <t>S24015</t>
  </si>
  <si>
    <t xml:space="preserve">Overige standaard </t>
  </si>
  <si>
    <t>Verwijderen van verbandscontrole in de BM801</t>
  </si>
  <si>
    <t>S24016</t>
  </si>
  <si>
    <t>Toevoegen van verbandscontrole in de BM801</t>
  </si>
  <si>
    <t>S24017</t>
  </si>
  <si>
    <t>HA304, ZH308, MZ301, AW319, VK301, AP304, KZ302</t>
  </si>
  <si>
    <t>CAK gaat gebruikmaken van  de decralatiestandarden</t>
  </si>
  <si>
    <t>S24018</t>
  </si>
  <si>
    <t>UZOVI</t>
  </si>
  <si>
    <t>Toevoegen van UZOVI code 5599</t>
  </si>
  <si>
    <t>S24019</t>
  </si>
  <si>
    <t>niet akkoord</t>
  </si>
  <si>
    <t>FZ- titel toevoegen aan de GDS801</t>
  </si>
  <si>
    <t>S24020</t>
  </si>
  <si>
    <t>gemiddeld</t>
  </si>
  <si>
    <t>Voorbeeld toevoegen in de GDS (INV PCL 071)</t>
  </si>
  <si>
    <t>S24021</t>
  </si>
  <si>
    <t>COD321-VEKT</t>
  </si>
  <si>
    <t>Wijzigingen in codelijst COD321-VEKT</t>
  </si>
  <si>
    <t>S24022</t>
  </si>
  <si>
    <t>COD954-VEKT en COD957-VEKT</t>
  </si>
  <si>
    <t>Z&amp;Z</t>
  </si>
  <si>
    <t>Aanvraag nieuwe retour- en foutcode</t>
  </si>
  <si>
    <t>Status sinds 26-9-2024</t>
  </si>
  <si>
    <t>Op 2-10-2024 naar de AcW gestuurd</t>
  </si>
  <si>
    <t>S24023</t>
  </si>
  <si>
    <t>voor 2025</t>
  </si>
  <si>
    <t>BER/AW319</t>
  </si>
  <si>
    <t>Aanpassing in BER en RBC AW319</t>
  </si>
  <si>
    <t>S24025</t>
  </si>
  <si>
    <t>GDS801/GDS802</t>
  </si>
  <si>
    <t>Uitbereidinen van GDS801/GDS802  met een nieuwe retourcode</t>
  </si>
  <si>
    <t>TOG24001</t>
  </si>
  <si>
    <t>TOGBEST</t>
  </si>
  <si>
    <t>per 1-1-2025</t>
  </si>
  <si>
    <t>AGB23002</t>
  </si>
  <si>
    <t>Toegewezen</t>
  </si>
  <si>
    <t>AGB Plus</t>
  </si>
  <si>
    <t>Zorgverzekeraars Nederland</t>
  </si>
  <si>
    <t>Erkenning centra zeldzame aandoeningen</t>
  </si>
  <si>
    <t>Release maart 2023</t>
  </si>
  <si>
    <t>15-03-2023 De erkenning is toegevoegd bij alle AGB-codes op de lijst 
06-02-2023 RFC is akkoord bevonden door de AcW
16-01-2023 ter beoordeling naar AcW verzonden
02-01-2023 Indiener geïnformeerd over status</t>
  </si>
  <si>
    <t>Release 1 2023</t>
  </si>
  <si>
    <t>GPH23001</t>
  </si>
  <si>
    <t>eerstvolgende mogelijkheid</t>
  </si>
  <si>
    <t>GD Medical Pharma</t>
  </si>
  <si>
    <t xml:space="preserve">13-6-2023 Indiener geïnformeerd over status (registratie &amp; analyse) </t>
  </si>
  <si>
    <t>GPH23002</t>
  </si>
  <si>
    <t>voor 1-10-2023</t>
  </si>
  <si>
    <t>Aanvraag nieuwe GPH-code</t>
  </si>
  <si>
    <t>GPH23003</t>
  </si>
  <si>
    <t>Medtrum</t>
  </si>
  <si>
    <t>Aanpassen omschrijving 3 GPH-codes</t>
  </si>
  <si>
    <t>Status sinds 11-09-2023</t>
  </si>
  <si>
    <t>S22006</t>
  </si>
  <si>
    <t xml:space="preserve">                                    </t>
  </si>
  <si>
    <t>zsm</t>
  </si>
  <si>
    <t>RBC/ASCII</t>
  </si>
  <si>
    <t>Toevoegen RBC-controle op vulling AGB-codes vwb de ASCII-declaratiestandaarden</t>
  </si>
  <si>
    <t>Met VECOZO afgesproken, dat zij aangeven wat ze nu aan controles doen op het voorlooprecord van de HA304v. Op basis hiervan realiseert Vektis een mini RBC, waarin deze controles zijn opgenomen, aangevuld met de gewenst drie controles op de rubrieken 0110, 0111 en 0112 in deze RfC. Tevens bekijkt Vektis de eventueel noodzakelijke aanpassing in BER en STB, wellicht INV op de RBC. Realisatie in Q# 2022.</t>
  </si>
  <si>
    <t>01-6-2022 AcW geïnformeerd over oplossing: RfC wordt niet uitgevoerd door Vektis, maar door VECOZO
21-4-2022: AcW geïnformeerd over resultaat beoordeling
12-4-2022: RfC uitgestuurd naar de AcW
30-03-2022: RfC uitgestuurd naar de AcW
10-03-2022 Indiener geïnformeerd over status (registratie &amp; analyse)</t>
  </si>
  <si>
    <t>Via Externe Backlog</t>
  </si>
  <si>
    <t>S22015</t>
  </si>
  <si>
    <t>Infomedics</t>
  </si>
  <si>
    <t>Toevoegen nieuwe controle GDS801</t>
  </si>
  <si>
    <t>15-12-2022: RFC S22015 Akkoord bevonden. NB. Wij gaan de uitvoering hiervan inplannen
30-11-2022: niet Akoord bevonden, Afstemen met indiener.
16-11-2022:  RfC uitgestuurd naar de AcW voor 2e ronde
9-8-2022: AcW en indiener ingelicht over voorstel om deze RfC later op te pakken, tijdens verdere ontwikkeling van de GDS801
23-06-2022: RfC uitgestuurd naar de AcW
9-5-2022 Indiener geïnformeerd over status (registratie &amp; analyse)</t>
  </si>
  <si>
    <t>S22019</t>
  </si>
  <si>
    <t>ZSM</t>
  </si>
  <si>
    <t>Geriant</t>
  </si>
  <si>
    <t>Aanpassen RBC-controle(s) GZ321 declaratiestandaard</t>
  </si>
  <si>
    <t xml:space="preserve">2-12-2022: uitgestuurd naar AcW voor 2e ronde
15-8-2022: RfC uitgestuurd naar de AcW
10-8--2022 Indiener geïnformeerd over status (registratie &amp; analyse)
</t>
  </si>
  <si>
    <t>S22031</t>
  </si>
  <si>
    <t>Aanscherping BER en STB SA801 mbt AW35</t>
  </si>
  <si>
    <t>Indiener geinformeerd wachten op reactie
13-10-2022:RFC uitgestuurd naar de AcW 
13-10-2022 Indiener geïnformeerd over status (registratie &amp; analyse)</t>
  </si>
  <si>
    <t>Betreft vervolg op RfC S22025</t>
  </si>
  <si>
    <t>S22034</t>
  </si>
  <si>
    <t>Dienst Justitiele Inrichtingen</t>
  </si>
  <si>
    <t>Aanschrepen DJI: DG301,MZ301, AP304</t>
  </si>
  <si>
    <t>14-11-2022 Indiener geïnformeerd over status (registratie &amp; analyse)</t>
  </si>
  <si>
    <t>S22039</t>
  </si>
  <si>
    <t>Aanpassen BER KZ301 in het kader van IGO-declaraties</t>
  </si>
  <si>
    <t>28-12-2022  RfC uitgestuurd naar de AcW
15-12-2022 Indiener geïnformeerd over status (registratie &amp; analyse)</t>
  </si>
  <si>
    <t>S22040</t>
  </si>
  <si>
    <t>Aanpassen BER VK301 in het kader van IGO-declaraties</t>
  </si>
  <si>
    <t>S23004</t>
  </si>
  <si>
    <t xml:space="preserve">Retourcode 8009 aanpassen mbt GDS802 </t>
  </si>
  <si>
    <r>
      <t>Status:</t>
    </r>
    <r>
      <rPr>
        <u/>
        <sz val="9"/>
        <color theme="1"/>
        <rFont val="Century Gothic"/>
        <family val="2"/>
      </rPr>
      <t xml:space="preserve"> Niet akkoord</t>
    </r>
    <r>
      <rPr>
        <sz val="9"/>
        <color theme="1"/>
        <rFont val="Century Gothic"/>
        <family val="2"/>
      </rPr>
      <t xml:space="preserve"> sinds 16-02-2023</t>
    </r>
  </si>
  <si>
    <t>06-maart 2023 RFC is ingetrokken 
16-02-2023 RFS uitgestuurd naar ACW ter beoordeling 
11-01-2023 Indiener geïnformeerd over status (registratie &amp; analyse)</t>
  </si>
  <si>
    <t xml:space="preserve">S23005 </t>
  </si>
  <si>
    <t>SPEOD</t>
  </si>
  <si>
    <t>Uitbereiding CL0001 mbt 009 - Ervaringsdeskundige werker (NLQF5)</t>
  </si>
  <si>
    <t>19-01-2023 RfC uitgestuurd naar de AcW</t>
  </si>
  <si>
    <t>S23006</t>
  </si>
  <si>
    <t xml:space="preserve"> ONVZ</t>
  </si>
  <si>
    <t xml:space="preserve">Restitutiestandaard mondzorg vakcode corrigeren </t>
  </si>
  <si>
    <r>
      <t>Status:</t>
    </r>
    <r>
      <rPr>
        <u/>
        <sz val="9"/>
        <color theme="1"/>
        <rFont val="Century Gothic"/>
        <family val="2"/>
      </rPr>
      <t xml:space="preserve"> Niet akkoord</t>
    </r>
    <r>
      <rPr>
        <sz val="9"/>
        <color theme="1"/>
        <rFont val="Century Gothic"/>
        <family val="2"/>
      </rPr>
      <t xml:space="preserve"> sinds 23-02-2023</t>
    </r>
  </si>
  <si>
    <t>4-4-2023: op verzoek van de indiener ingetrokken
23-02-2023 uitgestuurd naar ACW ter beoordeling 
23-01-2023 Indiener geïnformeerd over status (registratie &amp; analyse)</t>
  </si>
  <si>
    <t>S23008</t>
  </si>
  <si>
    <t>Nieuwe N5-controle GZSP (AW319)</t>
  </si>
  <si>
    <t>28-02-2023 uitgestuurd naar ACW ter beoordeling
21-2-2023 Indiener geïnformeerd over status (registratie &amp; analyse)</t>
  </si>
  <si>
    <t>S23009</t>
  </si>
  <si>
    <t xml:space="preserve"> Aanvulling invulinstructie AP304 ivm GDV</t>
  </si>
  <si>
    <t>13-03-2023 uit gestuurd naar ACW ter beoordeling
23-2-2023 Indiener geïnformeerd over status (registratie &amp; analyse)</t>
  </si>
  <si>
    <t>S23011</t>
  </si>
  <si>
    <r>
      <rPr>
        <sz val="9"/>
        <color rgb="FFFF0000"/>
        <rFont val="Century Gothic"/>
        <family val="2"/>
      </rPr>
      <t>Spoed</t>
    </r>
    <r>
      <rPr>
        <sz val="9"/>
        <color theme="1"/>
        <rFont val="Century Gothic"/>
        <family val="2"/>
      </rPr>
      <t xml:space="preserve"> </t>
    </r>
  </si>
  <si>
    <t>avinty GGZ</t>
  </si>
  <si>
    <t>wijzigingsverzoek m.b.t. VC108 / rc9482 van het GDS801 bericht</t>
  </si>
  <si>
    <t xml:space="preserve">
13-3-2023 Indiener geïnformeerd over status (registratie &amp; analyse)</t>
  </si>
  <si>
    <t>S23012</t>
  </si>
  <si>
    <t>AW319 ordenen ZVW prestaties in INV</t>
  </si>
  <si>
    <t>7-6-2023: uitgestuurd naar AcW ivm tweede ronde</t>
  </si>
  <si>
    <t>S23013</t>
  </si>
  <si>
    <t xml:space="preserve">Afgewezen </t>
  </si>
  <si>
    <t>AW319 ELV prestaties per maand declareren</t>
  </si>
  <si>
    <t>RfC S23013 is afgewezen. Reden daarvoor was 
De voorgestelde wijziging betreft een bilateraal tussen een zorgaanbieder en een Zorgverzekeraar af te spreken aspect.</t>
  </si>
  <si>
    <t>S23014</t>
  </si>
  <si>
    <t>Aanpassing RBC-controle AW319 nav RfC S22035</t>
  </si>
  <si>
    <t xml:space="preserve">15-6-2023: uitgestuurd naar AcW </t>
  </si>
  <si>
    <t>S23015</t>
  </si>
  <si>
    <t>Vertimart</t>
  </si>
  <si>
    <t>Aanvraag 2 nieuwe rubrieken MZ301</t>
  </si>
  <si>
    <t>Status sinds 6-4-2023</t>
  </si>
  <si>
    <t>S23016</t>
  </si>
  <si>
    <t>Epic</t>
  </si>
  <si>
    <t>OD801v1.0 (onderlinge dienstverlening ziekenhuizen)</t>
  </si>
  <si>
    <t>S23018</t>
  </si>
  <si>
    <t>E125</t>
  </si>
  <si>
    <t>Aanpassing in bestandsnaam E125-bericht</t>
  </si>
  <si>
    <t>Status sinds 23-5-2023</t>
  </si>
  <si>
    <t>23-5-2023 Indiener geïnformeerd over status (registratie &amp; analyse) en uitgestuurd naar de AcW</t>
  </si>
  <si>
    <t>S23019</t>
  </si>
  <si>
    <t>S23020</t>
  </si>
  <si>
    <r>
      <rPr>
        <sz val="9"/>
        <color rgb="FFFF0000"/>
        <rFont val="Century Gothic"/>
        <family val="2"/>
      </rPr>
      <t>vervallen</t>
    </r>
    <r>
      <rPr>
        <sz val="9"/>
        <color theme="1"/>
        <rFont val="Century Gothic"/>
        <family val="2"/>
      </rPr>
      <t xml:space="preserve"> </t>
    </r>
  </si>
  <si>
    <t>Aanpassing documentatie GDS801 v2.0 mbt DCSPH</t>
  </si>
  <si>
    <t>S23021</t>
  </si>
  <si>
    <t>EF301/ E125</t>
  </si>
  <si>
    <t xml:space="preserve">is afgerond </t>
  </si>
  <si>
    <t>TOG23001</t>
  </si>
  <si>
    <t>Verwijderen record van de limitatieve lijst machtigingen, uitlevering NZa RZ24B</t>
  </si>
  <si>
    <t>nee</t>
  </si>
  <si>
    <t>Afgestemd in de COZ. Hoeft niet langs de AcW. RfC direct uitgevoerd na verwerken RZ24b</t>
  </si>
  <si>
    <t>TOG23002</t>
  </si>
  <si>
    <t>Record verwijderen van Limitatieve Lijst Machtigingen</t>
  </si>
  <si>
    <t xml:space="preserve">Afgestemd in de COZ. Hoeft niet langs de AcW. </t>
  </si>
  <si>
    <t>(ACC)Release data Vecozo 2024/2025</t>
  </si>
  <si>
    <t>(PROD) Release data Vecozo 2024/2025</t>
  </si>
  <si>
    <t>Sprints Vektis</t>
  </si>
  <si>
    <t>Weken</t>
  </si>
  <si>
    <t>Definitieve publicatiedatum</t>
  </si>
  <si>
    <t>Akkoord?</t>
  </si>
  <si>
    <t>Erratum Addenum</t>
  </si>
  <si>
    <t>Open</t>
  </si>
  <si>
    <t>On-hold</t>
  </si>
  <si>
    <t>Groot (projectvorm)</t>
  </si>
  <si>
    <t>VM2601-13394</t>
  </si>
  <si>
    <t>Herpublicatie koppeltabellen en controlematrix</t>
  </si>
  <si>
    <t>Z.S.M.</t>
  </si>
  <si>
    <t>VM2601-11801</t>
  </si>
  <si>
    <t>GDS801 V2.0</t>
  </si>
  <si>
    <t>Herpublicatie Uniforme DCSPH lijst</t>
  </si>
  <si>
    <t>VM2601-5848</t>
  </si>
  <si>
    <t>VM2601-11958</t>
  </si>
  <si>
    <t>QBA301 V1.13</t>
  </si>
  <si>
    <t>Aanleverspecificatie bestanden BASIC V0113</t>
  </si>
  <si>
    <t>VM2602-0190</t>
  </si>
  <si>
    <t>CL0024-ZN</t>
  </si>
  <si>
    <t>Expiratiedatum toegevoegd</t>
  </si>
  <si>
    <t>Week 5/ 6 - 2026</t>
  </si>
  <si>
    <t>VM2601-16637</t>
  </si>
  <si>
    <t>COD805-VEKT</t>
  </si>
  <si>
    <t>S26003</t>
  </si>
  <si>
    <t>S26004</t>
  </si>
  <si>
    <t>COD002-VEKT</t>
  </si>
  <si>
    <t>Aanvraag voor 2 nieuwe retourcodes voor de uitwisseling van toestemming en intrekking van Proactieve Zorgbemiddeling</t>
  </si>
  <si>
    <t xml:space="preserve">Wijzigingverzoek beeindigen van FZ821-826 v2.2 per 01/01/2026 </t>
  </si>
  <si>
    <t>VECOZO neemt eerst contact op met Vektis.</t>
  </si>
  <si>
    <t>Aanvraag aanpassing BER in de standaard rubriek geslacht waarde 1 en 2  toegestaan.</t>
  </si>
  <si>
    <t>3-2-2026</t>
  </si>
  <si>
    <t>2-2-2026</t>
  </si>
  <si>
    <t>9-1-2026</t>
  </si>
  <si>
    <t>22-12-2025</t>
  </si>
  <si>
    <t>5-12-2025</t>
  </si>
  <si>
    <t>22-7-2025</t>
  </si>
  <si>
    <t>29-10-2025</t>
  </si>
  <si>
    <t>3-12-2025</t>
  </si>
  <si>
    <t>S26005</t>
  </si>
  <si>
    <t>FZ821-826 v2.2</t>
  </si>
  <si>
    <t>Per direct</t>
  </si>
  <si>
    <t xml:space="preserve">Toestaan van een overgang van aanspraakcode 022 naar 009 binnen een zorgtraject, om de uitspraak van het zorginstituut correct uit te voeren </t>
  </si>
  <si>
    <t>12-01-2026 t/m 25-01-2026</t>
  </si>
  <si>
    <t>29-12-2025 t/m 11-01-2026</t>
  </si>
  <si>
    <t>26-01-2026 t/m 08-02-2026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</si>
</sst>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dd/mm/yyyy"/>
  </numFmts>
  <fonts count="21" x14ac:knownFonts="1">
    <font>
      <sz val="11"/>
      <color theme="1"/>
      <name val="Calibri"/>
      <family val="2"/>
      <scheme val="minor"/>
    </font>
    <font>
      <sz val="9"/>
      <name val="Century Gothic"/>
      <family val="2"/>
    </font>
    <font>
      <sz val="9"/>
      <color theme="1"/>
      <name val="Century Gothic"/>
      <family val="2"/>
    </font>
    <font>
      <b/>
      <sz val="9"/>
      <color theme="0"/>
      <name val="Century Gothic"/>
      <family val="2"/>
    </font>
    <font>
      <sz val="9"/>
      <color theme="0"/>
      <name val="Century Gothic"/>
      <family val="2"/>
    </font>
    <font>
      <sz val="8"/>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u/>
      <sz val="9"/>
      <name val="Century Gothic"/>
      <family val="2"/>
    </font>
    <font>
      <u/>
      <sz val="11"/>
      <color theme="10"/>
      <name val="Calibri"/>
      <family val="2"/>
    </font>
    <font>
      <u/>
      <sz val="9"/>
      <color theme="1"/>
      <name val="Century Gothic"/>
      <family val="2"/>
    </font>
    <font>
      <i/>
      <sz val="11"/>
      <color theme="1"/>
      <name val="Calibri"/>
      <family val="2"/>
      <scheme val="minor"/>
    </font>
    <font>
      <b/>
      <sz val="9"/>
      <name val="Century Gothic"/>
      <family val="2"/>
    </font>
    <font>
      <sz val="10"/>
      <color theme="1"/>
      <name val="Century Gothic"/>
      <family val="2"/>
    </font>
    <font>
      <sz val="9"/>
      <color rgb="FFFF0000"/>
      <name val="Century Gothic"/>
      <family val="2"/>
    </font>
    <font>
      <b/>
      <sz val="9"/>
      <color rgb="FFEB6670"/>
      <name val="Century Gothic"/>
      <family val="2"/>
    </font>
    <font>
      <sz val="9"/>
      <color rgb="FFC00000"/>
      <name val="Century Gothic"/>
      <family val="2"/>
    </font>
    <font>
      <sz val="9"/>
      <color theme="1"/>
      <name val="Century Gothic"/>
    </font>
    <font>
      <sz val="9"/>
      <name val="Century Gothic"/>
    </font>
    <font>
      <u/>
      <sz val="9"/>
      <name val="Century Gothic"/>
    </font>
  </fonts>
  <fills count="11">
    <fill>
      <patternFill patternType="none"/>
    </fill>
    <fill>
      <patternFill patternType="gray125"/>
    </fill>
    <fill>
      <patternFill patternType="solid">
        <fgColor rgb="FF4B2A25"/>
        <bgColor indexed="64"/>
      </patternFill>
    </fill>
    <fill>
      <patternFill patternType="solid">
        <fgColor rgb="FFCCCCCC"/>
        <bgColor indexed="64"/>
      </patternFill>
    </fill>
    <fill>
      <patternFill patternType="solid">
        <fgColor rgb="FFF6DACE"/>
        <bgColor indexed="64"/>
      </patternFill>
    </fill>
    <fill>
      <patternFill patternType="solid">
        <fgColor rgb="FFA45F56"/>
        <bgColor indexed="64"/>
      </patternFill>
    </fill>
    <fill>
      <patternFill patternType="solid">
        <fgColor rgb="FF77403D"/>
        <bgColor indexed="64"/>
      </patternFill>
    </fill>
    <fill>
      <patternFill patternType="solid">
        <fgColor rgb="FFDA8373"/>
        <bgColor indexed="64"/>
      </patternFill>
    </fill>
    <fill>
      <patternFill patternType="solid">
        <fgColor rgb="FFECB4A1"/>
        <bgColor indexed="64"/>
      </patternFill>
    </fill>
    <fill>
      <patternFill patternType="solid">
        <fgColor rgb="FFFFFF00"/>
        <bgColor indexed="64"/>
      </patternFill>
    </fill>
    <fill>
      <patternFill patternType="solid">
        <fgColor rgb="FFFF0000"/>
        <bgColor indexed="64"/>
      </patternFill>
    </fill>
  </fills>
  <borders count="17">
    <border>
      <left/>
      <right/>
      <top/>
      <bottom/>
      <diagonal/>
    </border>
    <border>
      <left style="thin">
        <color rgb="FF4B2A25"/>
      </left>
      <right style="thin">
        <color rgb="FF4B2A25"/>
      </right>
      <top style="thin">
        <color rgb="FF4B2A25"/>
      </top>
      <bottom/>
      <diagonal/>
    </border>
    <border>
      <left style="thin">
        <color indexed="64"/>
      </left>
      <right style="thin">
        <color indexed="64"/>
      </right>
      <top/>
      <bottom style="thin">
        <color indexed="64"/>
      </bottom>
      <diagonal/>
    </border>
    <border>
      <left style="thin">
        <color rgb="FF4B2A25"/>
      </left>
      <right/>
      <top style="thin">
        <color rgb="FF4B2A25"/>
      </top>
      <bottom style="thin">
        <color rgb="FF4B2A25"/>
      </bottom>
      <diagonal/>
    </border>
    <border>
      <left/>
      <right/>
      <top style="thin">
        <color rgb="FF4B2A25"/>
      </top>
      <bottom style="thin">
        <color rgb="FF4B2A25"/>
      </bottom>
      <diagonal/>
    </border>
    <border>
      <left/>
      <right style="thin">
        <color rgb="FF4B2A25"/>
      </right>
      <top style="thin">
        <color rgb="FF4B2A25"/>
      </top>
      <bottom style="thin">
        <color rgb="FF4B2A25"/>
      </bottom>
      <diagonal/>
    </border>
    <border>
      <left style="thin">
        <color rgb="FF4B2A25"/>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rgb="FF4B2A25"/>
      </left>
      <right style="thin">
        <color rgb="FF4B2A25"/>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4">
    <xf numFmtId="0" fontId="0" fillId="0" borderId="0"/>
    <xf numFmtId="0" fontId="6" fillId="0" borderId="0"/>
    <xf numFmtId="0" fontId="8" fillId="0" borderId="0" applyNumberFormat="0" applyFill="0" applyBorder="0" applyAlignment="0" applyProtection="0"/>
    <xf numFmtId="0" fontId="10" fillId="0" borderId="0" applyNumberFormat="0" applyFill="0" applyBorder="0" applyAlignment="0" applyProtection="0">
      <alignment vertical="top"/>
      <protection locked="0"/>
    </xf>
  </cellStyleXfs>
  <cellXfs count="167">
    <xf numFmtId="0" fontId="0" fillId="0" borderId="0" xfId="0"/>
    <xf numFmtId="0" fontId="1" fillId="0" borderId="0" xfId="0" applyFont="1" applyAlignment="1">
      <alignment vertical="top"/>
    </xf>
    <xf numFmtId="0" fontId="1" fillId="0" borderId="0" xfId="0" applyFont="1" applyAlignment="1">
      <alignment vertical="top" wrapText="1"/>
    </xf>
    <xf numFmtId="0" fontId="2" fillId="0" borderId="0" xfId="0" applyFont="1" applyAlignment="1">
      <alignment vertical="top"/>
    </xf>
    <xf numFmtId="0" fontId="2" fillId="0" borderId="0" xfId="0" applyFont="1" applyAlignment="1">
      <alignment vertical="top" wrapText="1"/>
    </xf>
    <xf numFmtId="0" fontId="2" fillId="0" borderId="0" xfId="0" applyFont="1" applyAlignment="1">
      <alignment horizontal="left" vertical="top" wrapText="1"/>
    </xf>
    <xf numFmtId="0" fontId="1" fillId="0" borderId="0" xfId="0" applyFont="1" applyAlignment="1">
      <alignment horizontal="left" vertical="top"/>
    </xf>
    <xf numFmtId="0" fontId="2" fillId="0" borderId="0" xfId="0" applyFont="1" applyAlignment="1">
      <alignment horizontal="left" vertical="top"/>
    </xf>
    <xf numFmtId="0" fontId="4" fillId="0" borderId="0" xfId="0" applyFont="1" applyAlignment="1">
      <alignment horizontal="left" vertical="top"/>
    </xf>
    <xf numFmtId="14" fontId="0" fillId="0" borderId="0" xfId="0" applyNumberFormat="1"/>
    <xf numFmtId="14" fontId="1" fillId="0" borderId="0" xfId="0" applyNumberFormat="1" applyFont="1" applyAlignment="1">
      <alignment vertical="top"/>
    </xf>
    <xf numFmtId="14" fontId="4" fillId="0" borderId="0" xfId="0" applyNumberFormat="1" applyFont="1" applyAlignment="1">
      <alignment horizontal="left" vertical="top"/>
    </xf>
    <xf numFmtId="164" fontId="1" fillId="0" borderId="0" xfId="0" applyNumberFormat="1" applyFont="1" applyAlignment="1">
      <alignment vertical="top"/>
    </xf>
    <xf numFmtId="164" fontId="2" fillId="0" borderId="0" xfId="0" applyNumberFormat="1" applyFont="1" applyAlignment="1">
      <alignment horizontal="left" vertical="top"/>
    </xf>
    <xf numFmtId="0" fontId="0" fillId="0" borderId="0" xfId="0" applyAlignment="1">
      <alignment wrapText="1"/>
    </xf>
    <xf numFmtId="164" fontId="1" fillId="0" borderId="0" xfId="0" applyNumberFormat="1" applyFont="1" applyAlignment="1">
      <alignment horizontal="left" vertical="top"/>
    </xf>
    <xf numFmtId="14" fontId="0" fillId="0" borderId="0" xfId="0" applyNumberFormat="1" applyAlignment="1">
      <alignment wrapText="1"/>
    </xf>
    <xf numFmtId="164" fontId="4" fillId="0" borderId="0" xfId="0" applyNumberFormat="1" applyFont="1" applyAlignment="1">
      <alignment horizontal="left" vertical="top"/>
    </xf>
    <xf numFmtId="164" fontId="2" fillId="0" borderId="0" xfId="0" applyNumberFormat="1" applyFont="1" applyAlignment="1">
      <alignment horizontal="left" vertical="top" wrapText="1"/>
    </xf>
    <xf numFmtId="164" fontId="1" fillId="0" borderId="0" xfId="0" applyNumberFormat="1" applyFont="1" applyAlignment="1">
      <alignment horizontal="left" vertical="top" wrapText="1"/>
    </xf>
    <xf numFmtId="0" fontId="2" fillId="3" borderId="1" xfId="0" applyFont="1" applyFill="1" applyBorder="1" applyAlignment="1">
      <alignment horizontal="left" vertical="top" wrapText="1"/>
    </xf>
    <xf numFmtId="164" fontId="2" fillId="3" borderId="1" xfId="0" applyNumberFormat="1" applyFont="1" applyFill="1" applyBorder="1" applyAlignment="1">
      <alignment horizontal="left" vertical="top" wrapText="1"/>
    </xf>
    <xf numFmtId="164" fontId="2" fillId="4" borderId="1" xfId="0" applyNumberFormat="1" applyFont="1" applyFill="1" applyBorder="1" applyAlignment="1">
      <alignment horizontal="left" vertical="top" wrapText="1"/>
    </xf>
    <xf numFmtId="0" fontId="2" fillId="4" borderId="1" xfId="0" applyFont="1" applyFill="1" applyBorder="1" applyAlignment="1">
      <alignment horizontal="left" vertical="top" wrapText="1"/>
    </xf>
    <xf numFmtId="164" fontId="2" fillId="8" borderId="1" xfId="0" applyNumberFormat="1" applyFont="1" applyFill="1" applyBorder="1" applyAlignment="1">
      <alignment horizontal="left" vertical="top" wrapText="1"/>
    </xf>
    <xf numFmtId="0" fontId="2" fillId="8" borderId="1" xfId="0" applyFont="1" applyFill="1" applyBorder="1" applyAlignment="1">
      <alignment horizontal="left" vertical="top"/>
    </xf>
    <xf numFmtId="164" fontId="2" fillId="7" borderId="1" xfId="0" applyNumberFormat="1" applyFont="1" applyFill="1" applyBorder="1" applyAlignment="1">
      <alignment horizontal="left" vertical="top" wrapText="1"/>
    </xf>
    <xf numFmtId="0" fontId="2" fillId="7" borderId="1" xfId="0" applyFont="1" applyFill="1" applyBorder="1" applyAlignment="1">
      <alignment horizontal="left" vertical="top" wrapText="1"/>
    </xf>
    <xf numFmtId="0" fontId="4" fillId="5" borderId="1" xfId="0" applyFont="1" applyFill="1" applyBorder="1" applyAlignment="1">
      <alignment horizontal="left" vertical="top" wrapText="1"/>
    </xf>
    <xf numFmtId="14" fontId="4" fillId="6" borderId="1" xfId="0" applyNumberFormat="1" applyFont="1" applyFill="1" applyBorder="1" applyAlignment="1">
      <alignment horizontal="left" vertical="top" wrapText="1"/>
    </xf>
    <xf numFmtId="0" fontId="9" fillId="0" borderId="2" xfId="2" applyFont="1" applyBorder="1" applyAlignment="1" applyProtection="1">
      <alignment vertical="top"/>
    </xf>
    <xf numFmtId="0" fontId="9" fillId="0" borderId="2" xfId="2" applyFont="1" applyBorder="1" applyAlignment="1">
      <alignment vertical="top"/>
    </xf>
    <xf numFmtId="164" fontId="3" fillId="2" borderId="0" xfId="0" applyNumberFormat="1" applyFont="1" applyFill="1" applyAlignment="1">
      <alignment horizontal="center" vertical="top"/>
    </xf>
    <xf numFmtId="0" fontId="1" fillId="3" borderId="1" xfId="0" applyFont="1" applyFill="1" applyBorder="1" applyAlignment="1">
      <alignment horizontal="left" vertical="top"/>
    </xf>
    <xf numFmtId="164" fontId="4" fillId="5" borderId="1" xfId="0" applyNumberFormat="1" applyFont="1" applyFill="1" applyBorder="1" applyAlignment="1">
      <alignment horizontal="left" vertical="top" wrapText="1"/>
    </xf>
    <xf numFmtId="14" fontId="2" fillId="0" borderId="7" xfId="0" applyNumberFormat="1" applyFont="1" applyBorder="1" applyAlignment="1">
      <alignment horizontal="left" vertical="top"/>
    </xf>
    <xf numFmtId="0" fontId="2" fillId="0" borderId="7" xfId="0" applyFont="1" applyBorder="1" applyAlignment="1">
      <alignment horizontal="left" vertical="top"/>
    </xf>
    <xf numFmtId="0" fontId="2" fillId="0" borderId="7" xfId="0" applyFont="1" applyBorder="1" applyAlignment="1">
      <alignment horizontal="left" vertical="top" wrapText="1"/>
    </xf>
    <xf numFmtId="164" fontId="2" fillId="0" borderId="7" xfId="0" applyNumberFormat="1" applyFont="1" applyBorder="1" applyAlignment="1">
      <alignment horizontal="left" vertical="top"/>
    </xf>
    <xf numFmtId="0" fontId="9" fillId="0" borderId="2" xfId="3" applyFont="1" applyBorder="1" applyAlignment="1" applyProtection="1">
      <alignment vertical="top"/>
    </xf>
    <xf numFmtId="0" fontId="2" fillId="0" borderId="7" xfId="0" applyFont="1" applyBorder="1" applyAlignment="1">
      <alignment horizontal="center" vertical="top"/>
    </xf>
    <xf numFmtId="164" fontId="2" fillId="4" borderId="7" xfId="0" applyNumberFormat="1" applyFont="1" applyFill="1" applyBorder="1" applyAlignment="1">
      <alignment horizontal="left" vertical="top" wrapText="1"/>
    </xf>
    <xf numFmtId="0" fontId="9" fillId="0" borderId="2" xfId="2" applyFont="1" applyFill="1" applyBorder="1" applyAlignment="1" applyProtection="1">
      <alignment vertical="top"/>
    </xf>
    <xf numFmtId="14" fontId="2" fillId="0" borderId="0" xfId="0" applyNumberFormat="1" applyFont="1" applyAlignment="1">
      <alignment vertical="top" wrapText="1"/>
    </xf>
    <xf numFmtId="164" fontId="2" fillId="0" borderId="0" xfId="0" applyNumberFormat="1" applyFont="1" applyAlignment="1">
      <alignment horizontal="right" vertical="top"/>
    </xf>
    <xf numFmtId="14" fontId="2" fillId="0" borderId="7" xfId="0" applyNumberFormat="1" applyFont="1" applyBorder="1" applyAlignment="1">
      <alignment horizontal="right" vertical="top"/>
    </xf>
    <xf numFmtId="0" fontId="11" fillId="0" borderId="2" xfId="2" applyFont="1" applyBorder="1" applyAlignment="1" applyProtection="1">
      <alignment vertical="top"/>
    </xf>
    <xf numFmtId="164" fontId="2" fillId="0" borderId="0" xfId="0" applyNumberFormat="1" applyFont="1" applyAlignment="1">
      <alignment vertical="top"/>
    </xf>
    <xf numFmtId="14" fontId="2" fillId="0" borderId="0" xfId="0" applyNumberFormat="1" applyFont="1" applyAlignment="1">
      <alignment vertical="top"/>
    </xf>
    <xf numFmtId="14" fontId="2" fillId="0" borderId="0" xfId="0" applyNumberFormat="1" applyFont="1" applyAlignment="1">
      <alignment horizontal="left" vertical="top"/>
    </xf>
    <xf numFmtId="15" fontId="2" fillId="0" borderId="0" xfId="0" applyNumberFormat="1" applyFont="1" applyAlignment="1">
      <alignment horizontal="left" vertical="top"/>
    </xf>
    <xf numFmtId="164" fontId="1" fillId="9" borderId="0" xfId="0" applyNumberFormat="1" applyFont="1" applyFill="1" applyAlignment="1">
      <alignment horizontal="left" vertical="top"/>
    </xf>
    <xf numFmtId="0" fontId="2" fillId="0" borderId="0" xfId="0" applyFont="1"/>
    <xf numFmtId="0" fontId="13" fillId="2" borderId="0" xfId="0" applyFont="1" applyFill="1"/>
    <xf numFmtId="0" fontId="3" fillId="2" borderId="0" xfId="0" applyFont="1" applyFill="1"/>
    <xf numFmtId="0" fontId="3" fillId="2" borderId="0" xfId="0" applyFont="1" applyFill="1" applyAlignment="1">
      <alignment horizontal="right"/>
    </xf>
    <xf numFmtId="0" fontId="3" fillId="2" borderId="0" xfId="0" applyFont="1" applyFill="1" applyAlignment="1">
      <alignment horizontal="center"/>
    </xf>
    <xf numFmtId="0" fontId="3" fillId="2" borderId="9" xfId="0" applyFont="1" applyFill="1" applyBorder="1"/>
    <xf numFmtId="0" fontId="1" fillId="3" borderId="7" xfId="0" applyFont="1" applyFill="1" applyBorder="1" applyAlignment="1">
      <alignment vertical="top"/>
    </xf>
    <xf numFmtId="0" fontId="2" fillId="3" borderId="7" xfId="0" applyFont="1" applyFill="1" applyBorder="1" applyAlignment="1">
      <alignment vertical="top" wrapText="1"/>
    </xf>
    <xf numFmtId="0" fontId="2" fillId="3" borderId="7" xfId="0" applyFont="1" applyFill="1" applyBorder="1" applyAlignment="1">
      <alignment horizontal="left" vertical="top" wrapText="1"/>
    </xf>
    <xf numFmtId="0" fontId="2" fillId="4" borderId="7" xfId="0" applyFont="1" applyFill="1" applyBorder="1" applyAlignment="1">
      <alignment vertical="top" wrapText="1"/>
    </xf>
    <xf numFmtId="0" fontId="2" fillId="8" borderId="7" xfId="0" applyFont="1" applyFill="1" applyBorder="1" applyAlignment="1">
      <alignment vertical="top"/>
    </xf>
    <xf numFmtId="0" fontId="2" fillId="7" borderId="7" xfId="0" applyFont="1" applyFill="1" applyBorder="1" applyAlignment="1">
      <alignment vertical="top" wrapText="1"/>
    </xf>
    <xf numFmtId="0" fontId="4" fillId="5" borderId="7" xfId="0" applyFont="1" applyFill="1" applyBorder="1" applyAlignment="1">
      <alignment vertical="top" wrapText="1"/>
    </xf>
    <xf numFmtId="0" fontId="4" fillId="6" borderId="7" xfId="0" applyFont="1" applyFill="1" applyBorder="1" applyAlignment="1">
      <alignment vertical="top"/>
    </xf>
    <xf numFmtId="0" fontId="2" fillId="3" borderId="7" xfId="0" applyFont="1" applyFill="1" applyBorder="1" applyAlignment="1">
      <alignment vertical="top"/>
    </xf>
    <xf numFmtId="0" fontId="2" fillId="0" borderId="7" xfId="0" applyFont="1" applyBorder="1" applyAlignment="1">
      <alignment vertical="top"/>
    </xf>
    <xf numFmtId="0" fontId="2" fillId="0" borderId="7" xfId="0" applyFont="1" applyBorder="1" applyAlignment="1">
      <alignment vertical="top" wrapText="1"/>
    </xf>
    <xf numFmtId="14" fontId="2" fillId="0" borderId="7" xfId="0" applyNumberFormat="1" applyFont="1" applyBorder="1" applyAlignment="1">
      <alignment vertical="top"/>
    </xf>
    <xf numFmtId="0" fontId="2" fillId="0" borderId="7" xfId="0" applyFont="1" applyBorder="1" applyAlignment="1">
      <alignment horizontal="right" vertical="top"/>
    </xf>
    <xf numFmtId="14" fontId="2" fillId="0" borderId="7" xfId="0" applyNumberFormat="1" applyFont="1" applyBorder="1" applyAlignment="1">
      <alignment horizontal="left" vertical="top" wrapText="1"/>
    </xf>
    <xf numFmtId="0" fontId="14" fillId="0" borderId="7" xfId="0" applyFont="1" applyBorder="1" applyAlignment="1">
      <alignment vertical="top" wrapText="1"/>
    </xf>
    <xf numFmtId="0" fontId="1" fillId="4" borderId="7" xfId="0" applyFont="1" applyFill="1" applyBorder="1" applyAlignment="1">
      <alignment vertical="top" wrapText="1"/>
    </xf>
    <xf numFmtId="0" fontId="2" fillId="8" borderId="7" xfId="0" applyFont="1" applyFill="1" applyBorder="1" applyAlignment="1">
      <alignment vertical="top" wrapText="1"/>
    </xf>
    <xf numFmtId="14" fontId="4" fillId="6" borderId="7" xfId="0" applyNumberFormat="1" applyFont="1" applyFill="1" applyBorder="1" applyAlignment="1">
      <alignment vertical="top"/>
    </xf>
    <xf numFmtId="14" fontId="2" fillId="0" borderId="7" xfId="0" applyNumberFormat="1" applyFont="1" applyBorder="1" applyAlignment="1">
      <alignment vertical="top" wrapText="1"/>
    </xf>
    <xf numFmtId="0" fontId="9" fillId="0" borderId="7" xfId="3" applyFont="1" applyBorder="1" applyAlignment="1" applyProtection="1">
      <alignment vertical="top"/>
    </xf>
    <xf numFmtId="0" fontId="1" fillId="0" borderId="7" xfId="0" applyFont="1" applyBorder="1" applyAlignment="1">
      <alignment vertical="top"/>
    </xf>
    <xf numFmtId="0" fontId="4" fillId="0" borderId="7" xfId="0" applyFont="1" applyBorder="1" applyAlignment="1">
      <alignment vertical="top"/>
    </xf>
    <xf numFmtId="0" fontId="2" fillId="4" borderId="7" xfId="0" applyFont="1" applyFill="1" applyBorder="1" applyAlignment="1">
      <alignment horizontal="left" vertical="top" wrapText="1"/>
    </xf>
    <xf numFmtId="14" fontId="2" fillId="8" borderId="7" xfId="0" applyNumberFormat="1" applyFont="1" applyFill="1" applyBorder="1" applyAlignment="1">
      <alignment horizontal="left" vertical="top"/>
    </xf>
    <xf numFmtId="0" fontId="2" fillId="0" borderId="11" xfId="0" applyFont="1" applyBorder="1" applyAlignment="1">
      <alignment vertical="top"/>
    </xf>
    <xf numFmtId="0" fontId="2" fillId="0" borderId="11" xfId="0" applyFont="1" applyBorder="1" applyAlignment="1">
      <alignment vertical="top" wrapText="1"/>
    </xf>
    <xf numFmtId="14" fontId="2" fillId="0" borderId="11" xfId="0" applyNumberFormat="1" applyFont="1" applyBorder="1" applyAlignment="1">
      <alignment vertical="top"/>
    </xf>
    <xf numFmtId="14" fontId="2" fillId="0" borderId="11" xfId="0" applyNumberFormat="1" applyFont="1" applyBorder="1" applyAlignment="1">
      <alignment vertical="top" wrapText="1"/>
    </xf>
    <xf numFmtId="0" fontId="14" fillId="0" borderId="11" xfId="0" applyFont="1" applyBorder="1" applyAlignment="1">
      <alignment vertical="top" wrapText="1"/>
    </xf>
    <xf numFmtId="0" fontId="4" fillId="0" borderId="11" xfId="0" applyFont="1" applyBorder="1" applyAlignment="1">
      <alignment vertical="top"/>
    </xf>
    <xf numFmtId="0" fontId="2" fillId="10" borderId="7" xfId="0" applyFont="1" applyFill="1" applyBorder="1" applyAlignment="1">
      <alignment horizontal="right" vertical="top"/>
    </xf>
    <xf numFmtId="0" fontId="4" fillId="0" borderId="7" xfId="0" applyFont="1" applyBorder="1" applyAlignment="1">
      <alignment horizontal="left" vertical="top"/>
    </xf>
    <xf numFmtId="14" fontId="2" fillId="4" borderId="7" xfId="0" applyNumberFormat="1" applyFont="1" applyFill="1" applyBorder="1" applyAlignment="1">
      <alignment horizontal="left" vertical="top" wrapText="1"/>
    </xf>
    <xf numFmtId="0" fontId="0" fillId="0" borderId="7" xfId="0" applyBorder="1" applyAlignment="1">
      <alignment vertical="top"/>
    </xf>
    <xf numFmtId="0" fontId="0" fillId="0" borderId="7" xfId="0" applyBorder="1"/>
    <xf numFmtId="0" fontId="2" fillId="0" borderId="11" xfId="0" applyFont="1" applyBorder="1" applyAlignment="1">
      <alignment horizontal="left" vertical="top"/>
    </xf>
    <xf numFmtId="0" fontId="2" fillId="8" borderId="7" xfId="0" applyFont="1" applyFill="1" applyBorder="1" applyAlignment="1">
      <alignment horizontal="left" vertical="top" wrapText="1"/>
    </xf>
    <xf numFmtId="0" fontId="9" fillId="0" borderId="10" xfId="3" applyFont="1" applyBorder="1" applyAlignment="1" applyProtection="1">
      <alignment vertical="top"/>
    </xf>
    <xf numFmtId="14" fontId="2" fillId="0" borderId="11" xfId="0" applyNumberFormat="1" applyFont="1" applyBorder="1" applyAlignment="1">
      <alignment horizontal="left" vertical="top"/>
    </xf>
    <xf numFmtId="14" fontId="2" fillId="0" borderId="11" xfId="0" applyNumberFormat="1" applyFont="1" applyBorder="1" applyAlignment="1">
      <alignment horizontal="right" vertical="top"/>
    </xf>
    <xf numFmtId="0" fontId="2" fillId="0" borderId="11" xfId="0" applyFont="1" applyBorder="1" applyAlignment="1">
      <alignment horizontal="left" vertical="top" wrapText="1"/>
    </xf>
    <xf numFmtId="14" fontId="2" fillId="0" borderId="0" xfId="0" applyNumberFormat="1" applyFont="1" applyAlignment="1">
      <alignment horizontal="left" vertical="top" wrapText="1"/>
    </xf>
    <xf numFmtId="49" fontId="2" fillId="0" borderId="7" xfId="0" applyNumberFormat="1" applyFont="1" applyBorder="1" applyAlignment="1">
      <alignment horizontal="left" vertical="top" wrapText="1"/>
    </xf>
    <xf numFmtId="0" fontId="9" fillId="0" borderId="2" xfId="3" applyFont="1" applyBorder="1" applyAlignment="1" applyProtection="1">
      <alignment horizontal="left" vertical="top"/>
    </xf>
    <xf numFmtId="14" fontId="15" fillId="0" borderId="7" xfId="0" applyNumberFormat="1" applyFont="1" applyBorder="1" applyAlignment="1">
      <alignment horizontal="left" vertical="top" wrapText="1"/>
    </xf>
    <xf numFmtId="14" fontId="2" fillId="0" borderId="2" xfId="0" applyNumberFormat="1" applyFont="1" applyBorder="1" applyAlignment="1">
      <alignment horizontal="left" vertical="top" wrapText="1"/>
    </xf>
    <xf numFmtId="14" fontId="2" fillId="0" borderId="12" xfId="0" applyNumberFormat="1" applyFont="1" applyBorder="1" applyAlignment="1">
      <alignment horizontal="left" vertical="top" wrapText="1"/>
    </xf>
    <xf numFmtId="0" fontId="14" fillId="0" borderId="2" xfId="0" applyFont="1" applyBorder="1" applyAlignment="1">
      <alignment horizontal="left" vertical="top" wrapText="1"/>
    </xf>
    <xf numFmtId="14" fontId="1" fillId="4" borderId="2" xfId="0" applyNumberFormat="1" applyFont="1" applyFill="1" applyBorder="1" applyAlignment="1">
      <alignment horizontal="left" vertical="top" wrapText="1"/>
    </xf>
    <xf numFmtId="14" fontId="2" fillId="8" borderId="7" xfId="0" applyNumberFormat="1" applyFont="1" applyFill="1" applyBorder="1" applyAlignment="1">
      <alignment horizontal="left" vertical="top" wrapText="1"/>
    </xf>
    <xf numFmtId="14" fontId="2" fillId="7" borderId="7" xfId="0" applyNumberFormat="1" applyFont="1" applyFill="1" applyBorder="1" applyAlignment="1">
      <alignment horizontal="left" vertical="top" wrapText="1"/>
    </xf>
    <xf numFmtId="0" fontId="4" fillId="5" borderId="7" xfId="0" applyFont="1" applyFill="1" applyBorder="1" applyAlignment="1">
      <alignment horizontal="left" vertical="top" wrapText="1"/>
    </xf>
    <xf numFmtId="0" fontId="4" fillId="6" borderId="7" xfId="0" applyFont="1" applyFill="1" applyBorder="1" applyAlignment="1">
      <alignment horizontal="left" vertical="top"/>
    </xf>
    <xf numFmtId="14" fontId="2" fillId="0" borderId="11" xfId="0" applyNumberFormat="1" applyFont="1" applyBorder="1" applyAlignment="1">
      <alignment horizontal="left" vertical="top" wrapText="1"/>
    </xf>
    <xf numFmtId="0" fontId="2" fillId="0" borderId="12" xfId="0" applyFont="1" applyBorder="1" applyAlignment="1">
      <alignment horizontal="left" vertical="top" wrapText="1"/>
    </xf>
    <xf numFmtId="0" fontId="9" fillId="0" borderId="11" xfId="3" applyFont="1" applyBorder="1" applyAlignment="1" applyProtection="1">
      <alignment vertical="top"/>
    </xf>
    <xf numFmtId="0" fontId="2" fillId="0" borderId="11" xfId="0" applyFont="1" applyBorder="1" applyAlignment="1">
      <alignment horizontal="right" vertical="top" wrapText="1"/>
    </xf>
    <xf numFmtId="14" fontId="2" fillId="4" borderId="11" xfId="0" applyNumberFormat="1" applyFont="1" applyFill="1" applyBorder="1" applyAlignment="1">
      <alignment horizontal="left" vertical="top" wrapText="1"/>
    </xf>
    <xf numFmtId="0" fontId="15" fillId="0" borderId="11" xfId="0" applyFont="1" applyBorder="1" applyAlignment="1">
      <alignment vertical="top"/>
    </xf>
    <xf numFmtId="0" fontId="2" fillId="0" borderId="11" xfId="0" applyFont="1" applyBorder="1" applyAlignment="1">
      <alignment horizontal="right" vertical="top"/>
    </xf>
    <xf numFmtId="0" fontId="16" fillId="0" borderId="11" xfId="0" applyFont="1" applyBorder="1" applyAlignment="1">
      <alignment horizontal="left" vertical="top" wrapText="1"/>
    </xf>
    <xf numFmtId="0" fontId="2" fillId="0" borderId="11" xfId="0" applyFont="1" applyBorder="1" applyAlignment="1">
      <alignment horizontal="center" vertical="top"/>
    </xf>
    <xf numFmtId="0" fontId="2" fillId="0" borderId="12" xfId="0" applyFont="1" applyBorder="1" applyAlignment="1">
      <alignment horizontal="center" vertical="top"/>
    </xf>
    <xf numFmtId="14" fontId="4" fillId="6" borderId="11" xfId="0" applyNumberFormat="1" applyFont="1" applyFill="1" applyBorder="1" applyAlignment="1">
      <alignment vertical="top"/>
    </xf>
    <xf numFmtId="14" fontId="17" fillId="0" borderId="11" xfId="0" applyNumberFormat="1" applyFont="1" applyBorder="1" applyAlignment="1">
      <alignment vertical="top" wrapText="1"/>
    </xf>
    <xf numFmtId="0" fontId="1" fillId="4" borderId="11" xfId="0" applyFont="1" applyFill="1" applyBorder="1" applyAlignment="1">
      <alignment vertical="top" wrapText="1"/>
    </xf>
    <xf numFmtId="0" fontId="2" fillId="4" borderId="11" xfId="0" applyFont="1" applyFill="1" applyBorder="1" applyAlignment="1">
      <alignment horizontal="left" vertical="top" wrapText="1"/>
    </xf>
    <xf numFmtId="0" fontId="15" fillId="0" borderId="7" xfId="0" applyFont="1" applyBorder="1" applyAlignment="1">
      <alignment vertical="top"/>
    </xf>
    <xf numFmtId="0" fontId="1" fillId="0" borderId="2" xfId="0" applyFont="1" applyBorder="1" applyAlignment="1">
      <alignment horizontal="left" vertical="top"/>
    </xf>
    <xf numFmtId="0" fontId="2" fillId="0" borderId="13" xfId="0" applyFont="1" applyBorder="1" applyAlignment="1">
      <alignment vertical="top"/>
    </xf>
    <xf numFmtId="0" fontId="1" fillId="3" borderId="14" xfId="0" applyFont="1" applyFill="1" applyBorder="1" applyAlignment="1">
      <alignment horizontal="center" vertical="top"/>
    </xf>
    <xf numFmtId="164" fontId="2" fillId="3" borderId="14" xfId="0" applyNumberFormat="1" applyFont="1" applyFill="1" applyBorder="1" applyAlignment="1">
      <alignment horizontal="left" vertical="top" wrapText="1"/>
    </xf>
    <xf numFmtId="0" fontId="2" fillId="3" borderId="14" xfId="0" applyFont="1" applyFill="1" applyBorder="1" applyAlignment="1">
      <alignment horizontal="left" vertical="top" wrapText="1"/>
    </xf>
    <xf numFmtId="14" fontId="2" fillId="3" borderId="14" xfId="0" applyNumberFormat="1" applyFont="1" applyFill="1" applyBorder="1" applyAlignment="1">
      <alignment horizontal="left" vertical="top" wrapText="1"/>
    </xf>
    <xf numFmtId="164" fontId="2" fillId="4" borderId="14" xfId="0" applyNumberFormat="1" applyFont="1" applyFill="1" applyBorder="1" applyAlignment="1">
      <alignment horizontal="left" vertical="top" wrapText="1"/>
    </xf>
    <xf numFmtId="0" fontId="2" fillId="4" borderId="14" xfId="0" applyFont="1" applyFill="1" applyBorder="1" applyAlignment="1">
      <alignment horizontal="left" vertical="top" wrapText="1"/>
    </xf>
    <xf numFmtId="164" fontId="2" fillId="8" borderId="14" xfId="0" applyNumberFormat="1" applyFont="1" applyFill="1" applyBorder="1" applyAlignment="1">
      <alignment horizontal="left" vertical="top" wrapText="1"/>
    </xf>
    <xf numFmtId="0" fontId="2" fillId="8" borderId="14" xfId="0" applyFont="1" applyFill="1" applyBorder="1" applyAlignment="1">
      <alignment horizontal="left" vertical="top"/>
    </xf>
    <xf numFmtId="164" fontId="2" fillId="7" borderId="14" xfId="0" applyNumberFormat="1" applyFont="1" applyFill="1" applyBorder="1" applyAlignment="1">
      <alignment horizontal="left" vertical="top" wrapText="1"/>
    </xf>
    <xf numFmtId="0" fontId="2" fillId="7" borderId="14" xfId="0" applyFont="1" applyFill="1" applyBorder="1" applyAlignment="1">
      <alignment horizontal="left" vertical="top" wrapText="1"/>
    </xf>
    <xf numFmtId="0" fontId="4" fillId="5" borderId="14" xfId="0" applyFont="1" applyFill="1" applyBorder="1" applyAlignment="1">
      <alignment horizontal="left" vertical="top" wrapText="1"/>
    </xf>
    <xf numFmtId="14" fontId="4" fillId="6" borderId="14" xfId="0" applyNumberFormat="1" applyFont="1" applyFill="1" applyBorder="1" applyAlignment="1">
      <alignment horizontal="left" vertical="top" wrapText="1"/>
    </xf>
    <xf numFmtId="0" fontId="18" fillId="0" borderId="0" xfId="0" applyFont="1" applyAlignment="1">
      <alignment horizontal="left" vertical="top"/>
    </xf>
    <xf numFmtId="164" fontId="19" fillId="0" borderId="0" xfId="0" applyNumberFormat="1" applyFont="1" applyAlignment="1">
      <alignment vertical="top"/>
    </xf>
    <xf numFmtId="14" fontId="19" fillId="0" borderId="0" xfId="0" applyNumberFormat="1" applyFont="1" applyAlignment="1">
      <alignment vertical="top"/>
    </xf>
    <xf numFmtId="0" fontId="19" fillId="0" borderId="0" xfId="0" applyFont="1" applyAlignment="1">
      <alignment vertical="top" wrapText="1"/>
    </xf>
    <xf numFmtId="164" fontId="19" fillId="0" borderId="0" xfId="0" applyNumberFormat="1" applyFont="1" applyAlignment="1">
      <alignment horizontal="left" vertical="top"/>
    </xf>
    <xf numFmtId="0" fontId="19" fillId="0" borderId="0" xfId="0" applyFont="1" applyAlignment="1">
      <alignment vertical="top"/>
    </xf>
    <xf numFmtId="0" fontId="18" fillId="0" borderId="0" xfId="0" applyFont="1" applyAlignment="1">
      <alignment horizontal="left" vertical="top" wrapText="1"/>
    </xf>
    <xf numFmtId="164" fontId="3" fillId="2" borderId="15" xfId="0" applyNumberFormat="1" applyFont="1" applyFill="1" applyBorder="1" applyAlignment="1">
      <alignment vertical="top"/>
    </xf>
    <xf numFmtId="164" fontId="3" fillId="2" borderId="16" xfId="0" applyNumberFormat="1" applyFont="1" applyFill="1" applyBorder="1" applyAlignment="1">
      <alignment vertical="top"/>
    </xf>
    <xf numFmtId="164" fontId="3" fillId="2" borderId="13" xfId="0" applyNumberFormat="1" applyFont="1" applyFill="1" applyBorder="1" applyAlignment="1">
      <alignment vertical="top"/>
    </xf>
    <xf numFmtId="0" fontId="18" fillId="0" borderId="0" xfId="0" applyFont="1" applyAlignment="1">
      <alignment vertical="top" wrapText="1"/>
    </xf>
    <xf numFmtId="0" fontId="20" fillId="0" borderId="2" xfId="2" applyFont="1" applyBorder="1" applyAlignment="1">
      <alignment vertical="top"/>
    </xf>
    <xf numFmtId="14" fontId="18" fillId="0" borderId="0" xfId="0" applyNumberFormat="1" applyFont="1" applyAlignment="1">
      <alignment vertical="top" wrapText="1"/>
    </xf>
    <xf numFmtId="164" fontId="2" fillId="0" borderId="0" xfId="0" quotePrefix="1" applyNumberFormat="1" applyFont="1" applyAlignment="1">
      <alignment horizontal="left" vertical="top" wrapText="1"/>
    </xf>
    <xf numFmtId="14" fontId="2" fillId="0" borderId="0" xfId="0" quotePrefix="1" applyNumberFormat="1" applyFont="1" applyAlignment="1">
      <alignment horizontal="left" vertical="top" wrapText="1"/>
    </xf>
    <xf numFmtId="0" fontId="3" fillId="2" borderId="15" xfId="0" applyFont="1" applyFill="1" applyBorder="1" applyAlignment="1">
      <alignment horizontal="center" vertical="top"/>
    </xf>
    <xf numFmtId="0" fontId="3" fillId="2" borderId="16" xfId="0" applyFont="1" applyFill="1" applyBorder="1" applyAlignment="1">
      <alignment horizontal="center" vertical="top"/>
    </xf>
    <xf numFmtId="0" fontId="3" fillId="2" borderId="13" xfId="0" applyFont="1" applyFill="1" applyBorder="1" applyAlignment="1">
      <alignment horizontal="center" vertical="top"/>
    </xf>
    <xf numFmtId="0" fontId="3" fillId="2" borderId="13" xfId="0" applyFont="1" applyFill="1" applyBorder="1" applyAlignment="1">
      <alignment horizontal="center" vertical="top" wrapText="1"/>
    </xf>
    <xf numFmtId="164" fontId="3" fillId="2" borderId="3" xfId="0" applyNumberFormat="1" applyFont="1" applyFill="1" applyBorder="1" applyAlignment="1">
      <alignment horizontal="center" vertical="top"/>
    </xf>
    <xf numFmtId="164" fontId="3" fillId="2" borderId="4" xfId="0" applyNumberFormat="1" applyFont="1" applyFill="1" applyBorder="1" applyAlignment="1">
      <alignment horizontal="center" vertical="top"/>
    </xf>
    <xf numFmtId="164" fontId="3" fillId="2" borderId="5" xfId="0" applyNumberFormat="1" applyFont="1" applyFill="1" applyBorder="1" applyAlignment="1">
      <alignment horizontal="center" vertical="top"/>
    </xf>
    <xf numFmtId="0" fontId="3" fillId="2" borderId="6" xfId="0" applyFont="1" applyFill="1" applyBorder="1" applyAlignment="1">
      <alignment horizontal="center" vertical="top"/>
    </xf>
    <xf numFmtId="0" fontId="3" fillId="2" borderId="0" xfId="0" applyFont="1" applyFill="1" applyAlignment="1">
      <alignment horizontal="center" vertical="top"/>
    </xf>
    <xf numFmtId="0" fontId="1" fillId="0" borderId="8" xfId="0" applyFont="1" applyBorder="1" applyAlignment="1">
      <alignment horizontal="center"/>
    </xf>
    <xf numFmtId="0" fontId="1" fillId="0" borderId="0" xfId="0" applyFont="1" applyAlignment="1">
      <alignment horizontal="center"/>
    </xf>
    <xf numFmtId="0" fontId="3" fillId="2" borderId="10" xfId="0" applyFont="1" applyFill="1" applyBorder="1" applyAlignment="1">
      <alignment horizontal="center"/>
    </xf>
  </cellXfs>
  <cellStyles count="4">
    <cellStyle name="Hyperlink" xfId="2" builtinId="8"/>
    <cellStyle name="Hyperlink 2" xfId="3" xr:uid="{FE6EACAF-94C2-4262-8D81-70FE58550C70}"/>
    <cellStyle name="Standaard" xfId="0" builtinId="0"/>
    <cellStyle name="Standaard 2" xfId="1" xr:uid="{00000000-0005-0000-0000-000002000000}"/>
  </cellStyles>
  <dxfs count="94">
    <dxf>
      <font>
        <b/>
        <i val="0"/>
        <condense val="0"/>
        <extend val="0"/>
        <color indexed="10"/>
      </font>
      <fill>
        <patternFill>
          <bgColor indexed="45"/>
        </patternFill>
      </fill>
    </dxf>
    <dxf>
      <font>
        <b/>
        <i val="0"/>
        <condense val="0"/>
        <extend val="0"/>
        <color indexed="17"/>
      </font>
      <fill>
        <patternFill>
          <bgColor indexed="42"/>
        </patternFill>
      </fill>
    </dxf>
    <dxf>
      <font>
        <b/>
        <i val="0"/>
        <condense val="0"/>
        <extend val="0"/>
        <color indexed="53"/>
      </font>
      <fill>
        <patternFill>
          <bgColor indexed="9"/>
        </patternFill>
      </fill>
    </dxf>
    <dxf>
      <font>
        <color theme="0"/>
      </font>
      <fill>
        <patternFill>
          <fgColor rgb="FFECB4A1"/>
          <bgColor rgb="FF77403D"/>
        </patternFill>
      </fill>
    </dxf>
    <dxf>
      <fill>
        <patternFill>
          <fgColor rgb="FFF6DACE"/>
          <bgColor rgb="FFF6DACE"/>
        </patternFill>
      </fill>
    </dxf>
    <dxf>
      <font>
        <color theme="0"/>
      </font>
      <fill>
        <patternFill>
          <fgColor rgb="FFA45F56"/>
          <bgColor rgb="FFA45F56"/>
        </patternFill>
      </fill>
    </dxf>
    <dxf>
      <fill>
        <patternFill>
          <fgColor rgb="FFF6DACE"/>
          <bgColor rgb="FFF6DACE"/>
        </patternFill>
      </fill>
    </dxf>
    <dxf>
      <font>
        <color theme="0"/>
      </font>
      <fill>
        <patternFill>
          <fgColor rgb="FFA45F56"/>
          <bgColor rgb="FFA45F56"/>
        </patternFill>
      </fill>
    </dxf>
    <dxf>
      <border>
        <left style="thin">
          <color rgb="FF4B2A25"/>
        </left>
        <right style="thin">
          <color rgb="FF4B2A25"/>
        </right>
        <top style="thin">
          <color rgb="FF4B2A25"/>
        </top>
        <bottom style="thin">
          <color rgb="FF4B2A25"/>
        </bottom>
        <vertical/>
        <horizontal/>
      </border>
    </dxf>
    <dxf>
      <font>
        <color theme="0"/>
      </font>
      <fill>
        <patternFill>
          <fgColor rgb="FFA45F56"/>
          <bgColor rgb="FFA45F56"/>
        </patternFill>
      </fill>
    </dxf>
    <dxf>
      <fill>
        <patternFill>
          <fgColor rgb="FFF6DACE"/>
          <bgColor rgb="FFF6DACE"/>
        </patternFill>
      </fill>
    </dxf>
    <dxf>
      <font>
        <color theme="0"/>
      </font>
      <fill>
        <patternFill>
          <fgColor rgb="FFA45F56"/>
          <bgColor rgb="FFA45F56"/>
        </patternFill>
      </fill>
    </dxf>
    <dxf>
      <fill>
        <patternFill>
          <fgColor rgb="FFF6DACE"/>
          <bgColor rgb="FFF6DACE"/>
        </patternFill>
      </fill>
    </dxf>
    <dxf>
      <font>
        <color theme="0"/>
      </font>
      <fill>
        <patternFill>
          <bgColor rgb="FFA45F56"/>
        </patternFill>
      </fill>
    </dxf>
    <dxf>
      <font>
        <color theme="0"/>
      </font>
      <fill>
        <patternFill>
          <fgColor rgb="FFA45F56"/>
          <bgColor rgb="FFA45F56"/>
        </patternFill>
      </fill>
    </dxf>
    <dxf>
      <font>
        <color theme="0"/>
      </font>
      <fill>
        <patternFill>
          <bgColor rgb="FFA45F56"/>
        </patternFill>
      </fill>
    </dxf>
    <dxf>
      <font>
        <color theme="0"/>
      </font>
      <fill>
        <patternFill>
          <bgColor rgb="FFA45F56"/>
        </patternFill>
      </fill>
    </dxf>
    <dxf>
      <fill>
        <patternFill>
          <bgColor rgb="FFA45F56"/>
        </patternFill>
      </fill>
    </dxf>
    <dxf>
      <border>
        <left style="thin">
          <color rgb="FF4B2A25"/>
        </left>
        <right style="thin">
          <color rgb="FF4B2A25"/>
        </right>
        <top style="thin">
          <color rgb="FF4B2A25"/>
        </top>
        <bottom style="thin">
          <color rgb="FF4B2A25"/>
        </bottom>
        <vertical/>
        <horizontal/>
      </border>
    </dxf>
    <dxf>
      <font>
        <color theme="0"/>
      </font>
      <fill>
        <patternFill>
          <fgColor rgb="FFA45F56"/>
          <bgColor rgb="FFA45F56"/>
        </patternFill>
      </fill>
    </dxf>
    <dxf>
      <fill>
        <patternFill>
          <fgColor rgb="FFF6DACE"/>
          <bgColor rgb="FFF6DACE"/>
        </patternFill>
      </fill>
    </dxf>
    <dxf>
      <font>
        <color theme="0"/>
      </font>
      <fill>
        <patternFill>
          <fgColor rgb="FFA45F56"/>
          <bgColor rgb="FFA45F56"/>
        </patternFill>
      </fill>
    </dxf>
    <dxf>
      <font>
        <color theme="0"/>
      </font>
      <fill>
        <patternFill>
          <fgColor rgb="FFA45F56"/>
          <bgColor rgb="FFA45F56"/>
        </patternFill>
      </fill>
    </dxf>
    <dxf>
      <font>
        <color theme="0"/>
      </font>
      <fill>
        <patternFill>
          <bgColor rgb="FFA45F56"/>
        </patternFill>
      </fill>
    </dxf>
    <dxf>
      <fill>
        <patternFill>
          <fgColor rgb="FFDA8373"/>
          <bgColor rgb="FFDA8373"/>
        </patternFill>
      </fill>
    </dxf>
    <dxf>
      <fill>
        <patternFill>
          <bgColor rgb="FFDA8373"/>
        </patternFill>
      </fill>
    </dxf>
    <dxf>
      <font>
        <color theme="0"/>
      </font>
      <fill>
        <patternFill>
          <fgColor rgb="FFA45F56"/>
          <bgColor rgb="FFA45F56"/>
        </patternFill>
      </fill>
    </dxf>
    <dxf>
      <fill>
        <patternFill>
          <bgColor rgb="FFDA8373"/>
        </patternFill>
      </fill>
    </dxf>
    <dxf>
      <fill>
        <patternFill>
          <fgColor rgb="FFDA8373"/>
          <bgColor rgb="FFDA8373"/>
        </patternFill>
      </fill>
    </dxf>
    <dxf>
      <fill>
        <patternFill>
          <bgColor rgb="FFDA8373"/>
        </patternFill>
      </fill>
    </dxf>
    <dxf>
      <fill>
        <patternFill>
          <bgColor rgb="FFDA8373"/>
        </patternFill>
      </fill>
    </dxf>
    <dxf>
      <fill>
        <patternFill>
          <bgColor rgb="FFDA8373"/>
        </patternFill>
      </fill>
    </dxf>
    <dxf>
      <fill>
        <patternFill>
          <fgColor rgb="FFDA8373"/>
          <bgColor rgb="FFDA8373"/>
        </patternFill>
      </fill>
    </dxf>
    <dxf>
      <fill>
        <patternFill>
          <bgColor rgb="FFDA8373"/>
        </patternFill>
      </fill>
    </dxf>
    <dxf>
      <fill>
        <patternFill>
          <fgColor rgb="FFDA8373"/>
          <bgColor rgb="FFDA8373"/>
        </patternFill>
      </fill>
    </dxf>
    <dxf>
      <fill>
        <patternFill>
          <bgColor rgb="FFECB4A1"/>
        </patternFill>
      </fill>
    </dxf>
    <dxf>
      <fill>
        <patternFill>
          <bgColor rgb="FFDA8373"/>
        </patternFill>
      </fill>
    </dxf>
    <dxf>
      <fill>
        <patternFill>
          <fgColor rgb="FFDA8373"/>
          <bgColor rgb="FFDA8373"/>
        </patternFill>
      </fill>
    </dxf>
    <dxf>
      <fill>
        <patternFill>
          <bgColor rgb="FFECB4A1"/>
        </patternFill>
      </fill>
    </dxf>
    <dxf>
      <fill>
        <patternFill>
          <bgColor rgb="FFECB4A1"/>
        </patternFill>
      </fill>
    </dxf>
    <dxf>
      <fill>
        <patternFill>
          <fgColor rgb="FFECB4A1"/>
          <bgColor rgb="FFECB4A1"/>
        </patternFill>
      </fill>
    </dxf>
    <dxf>
      <fill>
        <patternFill>
          <bgColor rgb="FFECB4A1"/>
        </patternFill>
      </fill>
    </dxf>
    <dxf>
      <fill>
        <patternFill>
          <fgColor rgb="FFECB4A1"/>
          <bgColor rgb="FFECB4A1"/>
        </patternFill>
      </fill>
    </dxf>
    <dxf>
      <fill>
        <patternFill>
          <bgColor rgb="FFECB4A1"/>
        </patternFill>
      </fill>
    </dxf>
    <dxf>
      <fill>
        <patternFill>
          <bgColor rgb="FFECB4A1"/>
        </patternFill>
      </fill>
    </dxf>
    <dxf>
      <fill>
        <patternFill>
          <bgColor rgb="FFECB4A1"/>
        </patternFill>
      </fill>
    </dxf>
    <dxf>
      <fill>
        <patternFill>
          <bgColor rgb="FFECB4A1"/>
        </patternFill>
      </fill>
    </dxf>
    <dxf>
      <border>
        <left style="thin">
          <color rgb="FF4B2A25"/>
        </left>
        <right style="thin">
          <color rgb="FF4B2A25"/>
        </right>
        <top style="thin">
          <color rgb="FF4B2A25"/>
        </top>
        <bottom style="thin">
          <color rgb="FF4B2A25"/>
        </bottom>
        <vertical/>
        <horizontal/>
      </border>
    </dxf>
    <dxf>
      <fill>
        <patternFill>
          <bgColor rgb="FFF6DACE"/>
        </patternFill>
      </fill>
    </dxf>
    <dxf>
      <fill>
        <patternFill>
          <bgColor rgb="FFECB4A1"/>
        </patternFill>
      </fill>
    </dxf>
    <dxf>
      <fill>
        <patternFill>
          <bgColor rgb="FFF6DACE"/>
        </patternFill>
      </fill>
    </dxf>
    <dxf>
      <fill>
        <patternFill patternType="solid">
          <fgColor auto="1"/>
          <bgColor rgb="FFF6DACE"/>
        </patternFill>
      </fill>
    </dxf>
    <dxf>
      <fill>
        <patternFill patternType="solid">
          <fgColor auto="1"/>
          <bgColor rgb="FFF6DACE"/>
        </patternFill>
      </fill>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font>
        <color theme="0"/>
      </font>
      <fill>
        <patternFill>
          <bgColor rgb="FFC00000"/>
        </patternFill>
      </fill>
    </dxf>
    <dxf>
      <fill>
        <patternFill>
          <bgColor theme="9" tint="0.39994506668294322"/>
        </patternFill>
      </fill>
    </dxf>
    <dxf>
      <fill>
        <patternFill>
          <bgColor theme="6" tint="0.39994506668294322"/>
        </patternFill>
      </fill>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font>
        <color theme="0"/>
      </font>
      <fill>
        <patternFill>
          <bgColor rgb="FF77403D"/>
        </patternFill>
      </fill>
    </dxf>
    <dxf>
      <font>
        <color theme="0"/>
      </font>
      <fill>
        <patternFill>
          <fgColor rgb="FFA45F56"/>
          <bgColor rgb="FFA45F56"/>
        </patternFill>
      </fill>
    </dxf>
    <dxf>
      <font>
        <color theme="0"/>
      </font>
      <fill>
        <patternFill>
          <bgColor rgb="FFA45F56"/>
        </patternFill>
      </fill>
    </dxf>
    <dxf>
      <font>
        <color theme="0"/>
      </font>
      <fill>
        <patternFill>
          <fgColor rgb="FFA45F56"/>
          <bgColor rgb="FFA45F56"/>
        </patternFill>
      </fill>
    </dxf>
    <dxf>
      <fill>
        <patternFill>
          <bgColor rgb="FFDA8373"/>
        </patternFill>
      </fill>
    </dxf>
    <dxf>
      <fill>
        <patternFill>
          <bgColor rgb="FFDA8373"/>
        </patternFill>
      </fill>
    </dxf>
    <dxf>
      <fill>
        <patternFill>
          <bgColor rgb="FFDA8373"/>
        </patternFill>
      </fill>
    </dxf>
    <dxf>
      <fill>
        <patternFill>
          <bgColor rgb="FFDA8373"/>
        </patternFill>
      </fill>
    </dxf>
    <dxf>
      <fill>
        <patternFill>
          <fgColor rgb="FFDA8373"/>
          <bgColor rgb="FFDA8373"/>
        </patternFill>
      </fill>
    </dxf>
    <dxf>
      <fill>
        <patternFill>
          <bgColor rgb="FFECB4A1"/>
        </patternFill>
      </fill>
    </dxf>
    <dxf>
      <fill>
        <patternFill>
          <fgColor rgb="FFECB4A1"/>
          <bgColor rgb="FFECB4A1"/>
        </patternFill>
      </fill>
    </dxf>
    <dxf>
      <fill>
        <patternFill>
          <bgColor rgb="FFECB4A1"/>
        </patternFill>
      </fill>
    </dxf>
    <dxf>
      <fill>
        <patternFill>
          <bgColor rgb="FFECB4A1"/>
        </patternFill>
      </fill>
    </dxf>
    <dxf>
      <fill>
        <patternFill patternType="solid">
          <fgColor auto="1"/>
          <bgColor rgb="FFF6DACE"/>
        </patternFill>
      </fill>
    </dxf>
    <dxf>
      <fill>
        <patternFill>
          <bgColor rgb="FFF6DACE"/>
        </patternFill>
      </fill>
    </dxf>
    <dxf>
      <fill>
        <patternFill>
          <bgColor rgb="FFF6DACE"/>
        </patternFill>
      </fill>
    </dxf>
    <dxf>
      <fill>
        <patternFill>
          <bgColor theme="6" tint="0.39994506668294322"/>
        </patternFill>
      </fill>
    </dxf>
    <dxf>
      <font>
        <color theme="0"/>
      </font>
      <fill>
        <patternFill>
          <bgColor rgb="FFC00000"/>
        </patternFill>
      </fill>
    </dxf>
    <dxf>
      <fill>
        <patternFill>
          <bgColor theme="9" tint="0.39994506668294322"/>
        </patternFill>
      </fill>
    </dxf>
    <dxf>
      <fill>
        <patternFill>
          <bgColor theme="6" tint="0.39994506668294322"/>
        </patternFill>
      </fill>
    </dxf>
    <dxf>
      <fill>
        <patternFill>
          <bgColor theme="6" tint="0.39994506668294322"/>
        </patternFill>
      </fill>
    </dxf>
    <dxf>
      <font>
        <color theme="0"/>
      </font>
      <fill>
        <patternFill>
          <bgColor rgb="FFC00000"/>
        </patternFill>
      </fill>
    </dxf>
    <dxf>
      <fill>
        <patternFill>
          <bgColor theme="9" tint="0.39994506668294322"/>
        </patternFill>
      </fill>
    </dxf>
    <dxf>
      <fill>
        <patternFill>
          <bgColor theme="6" tint="0.39994506668294322"/>
        </patternFill>
      </fill>
    </dxf>
    <dxf>
      <font>
        <b val="0"/>
        <i val="0"/>
      </font>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s>
  <tableStyles count="1" defaultTableStyle="TableStyleMedium9" defaultPivotStyle="PivotStyleLight16">
    <tableStyle name="Invisible" pivot="0" table="0" count="0" xr9:uid="{870708A3-AD7E-4F7B-A9F3-A8E84F9B4A45}"/>
  </tableStyles>
  <colors>
    <mruColors>
      <color rgb="FFF6DACE"/>
      <color rgb="FF4B2A25"/>
      <color rgb="FFA45F56"/>
      <color rgb="FFDA8373"/>
      <color rgb="FFECB4A1"/>
      <color rgb="FF77403D"/>
      <color rgb="FF66FFCC"/>
      <color rgb="FFAA5A24"/>
      <color rgb="FFF59E77"/>
      <color rgb="FFF1B86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583406</xdr:colOff>
      <xdr:row>0</xdr:row>
      <xdr:rowOff>121443</xdr:rowOff>
    </xdr:from>
    <xdr:to>
      <xdr:col>3</xdr:col>
      <xdr:colOff>463964</xdr:colOff>
      <xdr:row>3</xdr:row>
      <xdr:rowOff>84450</xdr:rowOff>
    </xdr:to>
    <xdr:pic>
      <xdr:nvPicPr>
        <xdr:cNvPr id="2" name="Afbeelding 2">
          <a:extLst>
            <a:ext uri="{FF2B5EF4-FFF2-40B4-BE49-F238E27FC236}">
              <a16:creationId xmlns:a16="http://schemas.microsoft.com/office/drawing/2014/main" id="{D368FFF9-8C5F-12AA-8BA8-9DC247AA8F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3406" y="121443"/>
          <a:ext cx="2011777" cy="4987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0</xdr:colOff>
      <xdr:row>0</xdr:row>
      <xdr:rowOff>0</xdr:rowOff>
    </xdr:from>
    <xdr:to>
      <xdr:col>18</xdr:col>
      <xdr:colOff>797856</xdr:colOff>
      <xdr:row>4</xdr:row>
      <xdr:rowOff>2862</xdr:rowOff>
    </xdr:to>
    <xdr:pic>
      <xdr:nvPicPr>
        <xdr:cNvPr id="2" name="Afbeelding 3">
          <a:extLst>
            <a:ext uri="{FF2B5EF4-FFF2-40B4-BE49-F238E27FC236}">
              <a16:creationId xmlns:a16="http://schemas.microsoft.com/office/drawing/2014/main" id="{E15D7376-43AE-472F-991D-0972085F65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601575" y="0"/>
          <a:ext cx="2683806" cy="574362"/>
        </a:xfrm>
        <a:prstGeom prst="rect">
          <a:avLst/>
        </a:prstGeom>
      </xdr:spPr>
    </xdr:pic>
    <xdr:clientData/>
  </xdr:twoCellAnchor>
  <xdr:twoCellAnchor editAs="oneCell">
    <xdr:from>
      <xdr:col>0</xdr:col>
      <xdr:colOff>0</xdr:colOff>
      <xdr:row>0</xdr:row>
      <xdr:rowOff>85725</xdr:rowOff>
    </xdr:from>
    <xdr:to>
      <xdr:col>2</xdr:col>
      <xdr:colOff>530225</xdr:colOff>
      <xdr:row>3</xdr:row>
      <xdr:rowOff>34979</xdr:rowOff>
    </xdr:to>
    <xdr:pic>
      <xdr:nvPicPr>
        <xdr:cNvPr id="3" name="Afbeelding 5">
          <a:extLst>
            <a:ext uri="{FF2B5EF4-FFF2-40B4-BE49-F238E27FC236}">
              <a16:creationId xmlns:a16="http://schemas.microsoft.com/office/drawing/2014/main" id="{5BA436E8-633B-4798-9EE4-9781E1988D8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82550"/>
          <a:ext cx="2101850" cy="38105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9526</xdr:colOff>
      <xdr:row>1</xdr:row>
      <xdr:rowOff>21404</xdr:rowOff>
    </xdr:from>
    <xdr:to>
      <xdr:col>2</xdr:col>
      <xdr:colOff>392390</xdr:colOff>
      <xdr:row>3</xdr:row>
      <xdr:rowOff>3174</xdr:rowOff>
    </xdr:to>
    <xdr:pic>
      <xdr:nvPicPr>
        <xdr:cNvPr id="2" name="Afbeelding 1" descr="http://billiton:36698/PWA/Lopendeprojecten/implmerkstrenwebsite/Office/Logo%27s/v_streams_lijn_pos_rgb_0072.png">
          <a:extLst>
            <a:ext uri="{FF2B5EF4-FFF2-40B4-BE49-F238E27FC236}">
              <a16:creationId xmlns:a16="http://schemas.microsoft.com/office/drawing/2014/main" id="{1B514CDB-58F9-4341-90E6-F95FD0A6E04A}"/>
            </a:ext>
          </a:extLst>
        </xdr:cNvPr>
        <xdr:cNvPicPr/>
      </xdr:nvPicPr>
      <xdr:blipFill>
        <a:blip xmlns:r="http://schemas.openxmlformats.org/officeDocument/2006/relationships" r:embed="rId1" cstate="print"/>
        <a:srcRect/>
        <a:stretch>
          <a:fillRect/>
        </a:stretch>
      </xdr:blipFill>
      <xdr:spPr bwMode="auto">
        <a:xfrm>
          <a:off x="6351" y="164279"/>
          <a:ext cx="1935439" cy="267520"/>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9526</xdr:colOff>
      <xdr:row>1</xdr:row>
      <xdr:rowOff>21404</xdr:rowOff>
    </xdr:from>
    <xdr:to>
      <xdr:col>2</xdr:col>
      <xdr:colOff>692371</xdr:colOff>
      <xdr:row>3</xdr:row>
      <xdr:rowOff>3174</xdr:rowOff>
    </xdr:to>
    <xdr:pic>
      <xdr:nvPicPr>
        <xdr:cNvPr id="2" name="Afbeelding 1" descr="http://billiton:36698/PWA/Lopendeprojecten/implmerkstrenwebsite/Office/Logo%27s/v_streams_lijn_pos_rgb_0072.png">
          <a:extLst>
            <a:ext uri="{FF2B5EF4-FFF2-40B4-BE49-F238E27FC236}">
              <a16:creationId xmlns:a16="http://schemas.microsoft.com/office/drawing/2014/main" id="{77FA494C-B005-4BB8-A0ED-B3C28643CB37}"/>
            </a:ext>
          </a:extLst>
        </xdr:cNvPr>
        <xdr:cNvPicPr/>
      </xdr:nvPicPr>
      <xdr:blipFill>
        <a:blip xmlns:r="http://schemas.openxmlformats.org/officeDocument/2006/relationships" r:embed="rId1" cstate="print"/>
        <a:srcRect/>
        <a:stretch>
          <a:fillRect/>
        </a:stretch>
      </xdr:blipFill>
      <xdr:spPr bwMode="auto">
        <a:xfrm>
          <a:off x="6351" y="164279"/>
          <a:ext cx="1908395" cy="26752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vektiscv.sharepoint.com/sites/STeP2/Shared%20Documents/General/RfC%20Statusoverzicht%20en%20actielijst%20S%20en%20P&amp;T/Publicatie/Statusoverzicht%20Referentieproducten,%20Standaarden%20en%20Hulpmiddelenregistraties_20251204.xlsx" TargetMode="External"/><Relationship Id="rId1" Type="http://schemas.openxmlformats.org/officeDocument/2006/relationships/externalLinkPath" Target="Statusoverzicht%20Referentieproducten,%20Standaarden%20en%20Hulpmiddelenregistraties_202512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FC overzicht 2025"/>
      <sheetName val="Afgehandeld 2025"/>
      <sheetName val="Afgehandeld in 2024"/>
      <sheetName val="Afgehandeld 2023"/>
      <sheetName val="Instellingen"/>
    </sheetNames>
    <sheetDataSet>
      <sheetData sheetId="0"/>
      <sheetData sheetId="1"/>
      <sheetData sheetId="2"/>
      <sheetData sheetId="3"/>
      <sheetData sheetId="4">
        <row r="1">
          <cell r="J1" t="str">
            <v>Sprints Vektis</v>
          </cell>
          <cell r="N1" t="str">
            <v>Beoogde publicatiedatum</v>
          </cell>
          <cell r="O1" t="str">
            <v>Definitieve publicatiedatum</v>
          </cell>
        </row>
        <row r="2">
          <cell r="J2" t="str">
            <v>26-08-2024 t/m 08-09-2024</v>
          </cell>
          <cell r="N2">
            <v>45580</v>
          </cell>
          <cell r="O2">
            <v>45554</v>
          </cell>
        </row>
        <row r="3">
          <cell r="J3" t="str">
            <v>09-09-2024 t/m 22-09-2024</v>
          </cell>
          <cell r="N3">
            <v>45594</v>
          </cell>
          <cell r="O3">
            <v>45568</v>
          </cell>
        </row>
        <row r="4">
          <cell r="J4" t="str">
            <v>23-09-2024 t/m 06-10-2024</v>
          </cell>
          <cell r="N4">
            <v>45608</v>
          </cell>
          <cell r="O4">
            <v>45582</v>
          </cell>
        </row>
        <row r="5">
          <cell r="J5" t="str">
            <v>07-10-2024 t/m 20-10-2024</v>
          </cell>
          <cell r="N5">
            <v>45622</v>
          </cell>
          <cell r="O5">
            <v>45596</v>
          </cell>
        </row>
        <row r="6">
          <cell r="J6" t="str">
            <v>21-10-2024 t/m 03-11-2024</v>
          </cell>
          <cell r="N6">
            <v>45636</v>
          </cell>
          <cell r="O6">
            <v>45610</v>
          </cell>
        </row>
        <row r="7">
          <cell r="J7" t="str">
            <v>04-11-2024 t/m 17-11-2024</v>
          </cell>
          <cell r="N7">
            <v>45650</v>
          </cell>
          <cell r="O7">
            <v>45624</v>
          </cell>
        </row>
        <row r="8">
          <cell r="J8" t="str">
            <v>18-11-2024 t/m 01-12-2024</v>
          </cell>
          <cell r="N8">
            <v>45664</v>
          </cell>
          <cell r="O8">
            <v>45638</v>
          </cell>
        </row>
        <row r="9">
          <cell r="J9" t="str">
            <v>02-12-2024 t/m 15-12-2024</v>
          </cell>
          <cell r="N9">
            <v>45678</v>
          </cell>
          <cell r="O9">
            <v>45652</v>
          </cell>
        </row>
        <row r="10">
          <cell r="J10" t="str">
            <v>16-12-2024 t/m 29-12-2024</v>
          </cell>
          <cell r="N10">
            <v>45692</v>
          </cell>
          <cell r="O10">
            <v>45666</v>
          </cell>
        </row>
        <row r="11">
          <cell r="J11" t="str">
            <v>30-12-2024 t/m 12-01-2025</v>
          </cell>
          <cell r="N11">
            <v>45706</v>
          </cell>
          <cell r="O11">
            <v>45680</v>
          </cell>
        </row>
        <row r="12">
          <cell r="J12" t="str">
            <v>13-01-2025 t/m 26-01-2025</v>
          </cell>
          <cell r="N12">
            <v>45720</v>
          </cell>
          <cell r="O12">
            <v>45694</v>
          </cell>
        </row>
        <row r="13">
          <cell r="J13" t="str">
            <v>27-01-2025 t/m 09-02-2025</v>
          </cell>
          <cell r="N13">
            <v>45734</v>
          </cell>
          <cell r="O13">
            <v>45708</v>
          </cell>
        </row>
        <row r="14">
          <cell r="J14" t="str">
            <v>10-02-2025 t/m 23-02-2025</v>
          </cell>
          <cell r="N14">
            <v>45748</v>
          </cell>
          <cell r="O14">
            <v>45722</v>
          </cell>
        </row>
        <row r="15">
          <cell r="J15" t="str">
            <v>24-02-2025 t/m 09-03-2025</v>
          </cell>
          <cell r="N15">
            <v>45762</v>
          </cell>
          <cell r="O15">
            <v>45736</v>
          </cell>
        </row>
        <row r="16">
          <cell r="J16" t="str">
            <v>10-03-2025 t/m 23-03-2025</v>
          </cell>
          <cell r="N16">
            <v>45776</v>
          </cell>
          <cell r="O16">
            <v>45750</v>
          </cell>
        </row>
        <row r="17">
          <cell r="J17" t="str">
            <v>24-03-2025 t/m 06-04-2025</v>
          </cell>
          <cell r="N17">
            <v>45790</v>
          </cell>
          <cell r="O17">
            <v>45764</v>
          </cell>
        </row>
        <row r="18">
          <cell r="J18" t="str">
            <v>07-04-2025 t/m 20-04-2025</v>
          </cell>
          <cell r="N18">
            <v>45804</v>
          </cell>
          <cell r="O18">
            <v>45778</v>
          </cell>
        </row>
        <row r="19">
          <cell r="J19" t="str">
            <v>21-04-2025 t/m 04-05-2025</v>
          </cell>
          <cell r="N19">
            <v>45818</v>
          </cell>
          <cell r="O19">
            <v>45792</v>
          </cell>
        </row>
        <row r="20">
          <cell r="J20" t="str">
            <v>05-05-2025 t/m 18-05-2025</v>
          </cell>
          <cell r="N20">
            <v>45832</v>
          </cell>
          <cell r="O20">
            <v>45806</v>
          </cell>
        </row>
        <row r="21">
          <cell r="J21" t="str">
            <v>19-05-2025 t/m 01-06-2025</v>
          </cell>
          <cell r="N21">
            <v>45846</v>
          </cell>
          <cell r="O21">
            <v>45820</v>
          </cell>
        </row>
        <row r="22">
          <cell r="J22" t="str">
            <v>02-06-2025 t/m 15-06-2025</v>
          </cell>
          <cell r="N22">
            <v>45860</v>
          </cell>
          <cell r="O22">
            <v>45834</v>
          </cell>
        </row>
        <row r="23">
          <cell r="J23" t="str">
            <v>16-06-2025 t/m 29-06-2025</v>
          </cell>
          <cell r="N23">
            <v>45874</v>
          </cell>
          <cell r="O23">
            <v>45848</v>
          </cell>
        </row>
        <row r="24">
          <cell r="J24" t="str">
            <v>30-06-2025 t/m 13-07-2025</v>
          </cell>
          <cell r="N24">
            <v>45888</v>
          </cell>
          <cell r="O24">
            <v>45862</v>
          </cell>
        </row>
        <row r="25">
          <cell r="J25" t="str">
            <v>14-07-2025 t/m 27-07-2025</v>
          </cell>
          <cell r="N25">
            <v>45902</v>
          </cell>
          <cell r="O25">
            <v>45876</v>
          </cell>
        </row>
        <row r="26">
          <cell r="J26" t="str">
            <v>28-07-2025 t/m 10-08-2025</v>
          </cell>
          <cell r="N26">
            <v>45916</v>
          </cell>
          <cell r="O26">
            <v>45890</v>
          </cell>
        </row>
        <row r="27">
          <cell r="J27" t="str">
            <v>11-08-2025 t/m 24-08-2025</v>
          </cell>
          <cell r="N27">
            <v>45930</v>
          </cell>
          <cell r="O27">
            <v>45904</v>
          </cell>
        </row>
        <row r="28">
          <cell r="J28" t="str">
            <v>25-08-2025 t/m 07-09-2025</v>
          </cell>
          <cell r="N28">
            <v>45944</v>
          </cell>
          <cell r="O28">
            <v>45918</v>
          </cell>
        </row>
        <row r="29">
          <cell r="J29" t="str">
            <v>08-09-2025 t/m 21-09-2025</v>
          </cell>
          <cell r="N29">
            <v>45958</v>
          </cell>
          <cell r="O29">
            <v>45932</v>
          </cell>
        </row>
        <row r="30">
          <cell r="J30" t="str">
            <v>22-09-2025 t/m 05-10-2025</v>
          </cell>
          <cell r="N30">
            <v>45972</v>
          </cell>
          <cell r="O30">
            <v>45946</v>
          </cell>
        </row>
        <row r="31">
          <cell r="J31" t="str">
            <v>06-10-2025 t/m 19-10-2025</v>
          </cell>
          <cell r="N31">
            <v>45986</v>
          </cell>
          <cell r="O31">
            <v>45960</v>
          </cell>
        </row>
        <row r="32">
          <cell r="J32" t="str">
            <v>20-10-2025 t/m 02-11-2025</v>
          </cell>
          <cell r="N32">
            <v>46000</v>
          </cell>
          <cell r="O32">
            <v>45974</v>
          </cell>
        </row>
        <row r="33">
          <cell r="J33" t="str">
            <v>03-11-2025 t/m 16-11-2025</v>
          </cell>
          <cell r="N33">
            <v>46014</v>
          </cell>
          <cell r="O33">
            <v>45988</v>
          </cell>
        </row>
        <row r="34">
          <cell r="J34" t="str">
            <v>17-11-2025 t/m 30-11-2025</v>
          </cell>
          <cell r="N34">
            <v>46028</v>
          </cell>
          <cell r="O34">
            <v>46002</v>
          </cell>
        </row>
        <row r="35">
          <cell r="J35" t="str">
            <v>01-12-2025 t/m 14-12-2025</v>
          </cell>
          <cell r="N35">
            <v>46042</v>
          </cell>
          <cell r="O35">
            <v>46016</v>
          </cell>
        </row>
        <row r="36">
          <cell r="J36" t="str">
            <v>15-12-2025 t/m 28-12-2025</v>
          </cell>
          <cell r="N36">
            <v>46056</v>
          </cell>
          <cell r="O36">
            <v>46030</v>
          </cell>
        </row>
        <row r="37">
          <cell r="J37" t="str">
            <v>29-12-2025 t/m 11-01-2026</v>
          </cell>
          <cell r="N37">
            <v>46070</v>
          </cell>
          <cell r="O37">
            <v>46044</v>
          </cell>
        </row>
        <row r="38">
          <cell r="J38" t="str">
            <v>12-01-2026 t/m 25-01-2026</v>
          </cell>
          <cell r="N38">
            <v>46084</v>
          </cell>
          <cell r="O38">
            <v>46058</v>
          </cell>
        </row>
        <row r="39">
          <cell r="J39" t="str">
            <v>26-01-2026 t/m 08-02-2026</v>
          </cell>
          <cell r="N39">
            <v>46098</v>
          </cell>
          <cell r="O39">
            <v>46072</v>
          </cell>
        </row>
        <row r="40">
          <cell r="J40" t="str">
            <v>09-02-2026 t/m 22-02-2026</v>
          </cell>
          <cell r="N40">
            <v>46112</v>
          </cell>
          <cell r="O40">
            <v>46086</v>
          </cell>
        </row>
        <row r="41">
          <cell r="J41" t="str">
            <v>23-02-2026 t/m 08-03-2026</v>
          </cell>
          <cell r="N41">
            <v>46126</v>
          </cell>
          <cell r="O41">
            <v>46100</v>
          </cell>
        </row>
        <row r="42">
          <cell r="J42" t="str">
            <v>09-03-2026 t/m 22-03-2026</v>
          </cell>
          <cell r="N42">
            <v>46140</v>
          </cell>
          <cell r="O42">
            <v>46114</v>
          </cell>
        </row>
        <row r="43">
          <cell r="J43" t="str">
            <v>23-03-2026 t/m 05-04-2026</v>
          </cell>
          <cell r="N43">
            <v>46154</v>
          </cell>
          <cell r="O43">
            <v>46128</v>
          </cell>
        </row>
        <row r="44">
          <cell r="J44" t="str">
            <v>06-04-2026 t/m 19-04-2026</v>
          </cell>
          <cell r="N44">
            <v>46168</v>
          </cell>
          <cell r="O44">
            <v>46142</v>
          </cell>
        </row>
        <row r="45">
          <cell r="J45" t="str">
            <v>20-04-2026 t/m 03-05-2026</v>
          </cell>
          <cell r="N45">
            <v>46182</v>
          </cell>
          <cell r="O45">
            <v>46156</v>
          </cell>
        </row>
        <row r="46">
          <cell r="J46" t="str">
            <v>04-05-2026 t/m 17-05-2026</v>
          </cell>
          <cell r="N46">
            <v>46196</v>
          </cell>
          <cell r="O46">
            <v>46170</v>
          </cell>
        </row>
        <row r="47">
          <cell r="J47" t="str">
            <v>18-05-2026 t/m 31-05-2026</v>
          </cell>
          <cell r="N47">
            <v>46210</v>
          </cell>
          <cell r="O47">
            <v>46184</v>
          </cell>
        </row>
        <row r="48">
          <cell r="J48" t="str">
            <v>01-06-2026 t/m 14-06-2026</v>
          </cell>
          <cell r="N48">
            <v>46224</v>
          </cell>
          <cell r="O48">
            <v>46198</v>
          </cell>
        </row>
        <row r="49">
          <cell r="J49" t="str">
            <v>15-06-2026 t/m 28-06-2026</v>
          </cell>
          <cell r="N49">
            <v>46238</v>
          </cell>
          <cell r="O49">
            <v>46212</v>
          </cell>
        </row>
        <row r="50">
          <cell r="J50" t="str">
            <v>29-06-2026 t/m 12-07-2026</v>
          </cell>
          <cell r="N50">
            <v>46252</v>
          </cell>
          <cell r="O50">
            <v>46226</v>
          </cell>
        </row>
        <row r="51">
          <cell r="J51" t="str">
            <v>13-07-2026 t/m 26-07-2026</v>
          </cell>
          <cell r="N51">
            <v>46266</v>
          </cell>
          <cell r="O51">
            <v>46240</v>
          </cell>
        </row>
        <row r="52">
          <cell r="J52" t="str">
            <v>27-07-2026 t/m 09-08-2026</v>
          </cell>
          <cell r="N52">
            <v>46280</v>
          </cell>
          <cell r="O52">
            <v>46254</v>
          </cell>
        </row>
        <row r="53">
          <cell r="J53" t="str">
            <v>10-08-2026 t/m 23-08-2026</v>
          </cell>
          <cell r="N53">
            <v>46294</v>
          </cell>
          <cell r="O53">
            <v>46268</v>
          </cell>
        </row>
        <row r="54">
          <cell r="J54" t="str">
            <v>24-08-2026 t/m 06-09-2026</v>
          </cell>
          <cell r="N54">
            <v>46308</v>
          </cell>
          <cell r="O54">
            <v>46282</v>
          </cell>
        </row>
        <row r="55">
          <cell r="J55" t="str">
            <v>07-09-2026 t/m 20-09-2026</v>
          </cell>
          <cell r="N55">
            <v>46322</v>
          </cell>
          <cell r="O55">
            <v>46296</v>
          </cell>
        </row>
        <row r="56">
          <cell r="J56" t="str">
            <v>21-09-2026 t/m 04-10-2026</v>
          </cell>
          <cell r="N56">
            <v>46336</v>
          </cell>
          <cell r="O56">
            <v>46310</v>
          </cell>
        </row>
        <row r="57">
          <cell r="J57" t="str">
            <v>05-10-2026 t/m 18-10-2026</v>
          </cell>
          <cell r="N57">
            <v>46350</v>
          </cell>
          <cell r="O57">
            <v>46324</v>
          </cell>
        </row>
        <row r="58">
          <cell r="J58" t="str">
            <v>19-10-2026 t/m 01-11-2026</v>
          </cell>
          <cell r="N58">
            <v>46364</v>
          </cell>
          <cell r="O58">
            <v>46338</v>
          </cell>
        </row>
        <row r="59">
          <cell r="J59" t="str">
            <v>02-11-2026 t/m 15-11-2026</v>
          </cell>
          <cell r="N59">
            <v>46378</v>
          </cell>
          <cell r="O59">
            <v>46352</v>
          </cell>
        </row>
        <row r="60">
          <cell r="J60" t="str">
            <v>16-11-2026 t/m 29-11-2026</v>
          </cell>
          <cell r="N60">
            <v>46392</v>
          </cell>
          <cell r="O60">
            <v>46366</v>
          </cell>
        </row>
        <row r="61">
          <cell r="J61" t="str">
            <v>30-11-2026 t/m 13-12-2026</v>
          </cell>
          <cell r="N61">
            <v>46406</v>
          </cell>
          <cell r="O61">
            <v>46380</v>
          </cell>
        </row>
        <row r="62">
          <cell r="J62" t="str">
            <v>14-12-2026 t/m 27-12-2026</v>
          </cell>
          <cell r="N62">
            <v>46420</v>
          </cell>
          <cell r="O62">
            <v>46394</v>
          </cell>
        </row>
        <row r="63">
          <cell r="J63" t="str">
            <v>28-12-2026 t/m 10-01-2027</v>
          </cell>
          <cell r="N63">
            <v>46434</v>
          </cell>
          <cell r="O63">
            <v>46408</v>
          </cell>
        </row>
        <row r="64">
          <cell r="J64" t="str">
            <v>11-01-2027 t/m 24-01-2027</v>
          </cell>
          <cell r="N64">
            <v>46448</v>
          </cell>
          <cell r="O64">
            <v>46422</v>
          </cell>
        </row>
        <row r="65">
          <cell r="J65" t="str">
            <v>25-01-2027 t/m 07-02-2027</v>
          </cell>
          <cell r="N65">
            <v>46462</v>
          </cell>
          <cell r="O65">
            <v>46436</v>
          </cell>
        </row>
        <row r="66">
          <cell r="J66" t="str">
            <v>08-02-2027 t/m 21-02-2027</v>
          </cell>
          <cell r="N66">
            <v>46476</v>
          </cell>
          <cell r="O66">
            <v>46450</v>
          </cell>
        </row>
        <row r="67">
          <cell r="J67" t="str">
            <v>22-02-2027 t/m 07-03-2027</v>
          </cell>
          <cell r="N67">
            <v>46490</v>
          </cell>
          <cell r="O67">
            <v>46464</v>
          </cell>
        </row>
        <row r="68">
          <cell r="J68" t="str">
            <v>08-03-2027 t/m 21-03-2027</v>
          </cell>
          <cell r="N68">
            <v>46504</v>
          </cell>
          <cell r="O68">
            <v>46478</v>
          </cell>
        </row>
        <row r="69">
          <cell r="J69" t="str">
            <v>22-03-2027 t/m 04-04-2027</v>
          </cell>
          <cell r="N69">
            <v>46518</v>
          </cell>
          <cell r="O69">
            <v>46492</v>
          </cell>
        </row>
        <row r="70">
          <cell r="J70" t="str">
            <v>05-04-2027 t/m 18-04-2027</v>
          </cell>
          <cell r="N70">
            <v>46532</v>
          </cell>
          <cell r="O70">
            <v>46506</v>
          </cell>
        </row>
        <row r="71">
          <cell r="J71" t="str">
            <v>19-04-2027 t/m 02-05-2027</v>
          </cell>
          <cell r="N71">
            <v>46546</v>
          </cell>
          <cell r="O71">
            <v>46520</v>
          </cell>
        </row>
        <row r="72">
          <cell r="J72" t="str">
            <v>03-05-2027 t/m 16-05-2027</v>
          </cell>
          <cell r="N72">
            <v>46560</v>
          </cell>
          <cell r="O72">
            <v>46534</v>
          </cell>
        </row>
        <row r="73">
          <cell r="J73" t="str">
            <v>17-05-2027 t/m 30-05-2027</v>
          </cell>
          <cell r="N73">
            <v>46574</v>
          </cell>
          <cell r="O73">
            <v>46548</v>
          </cell>
        </row>
        <row r="74">
          <cell r="J74" t="str">
            <v>31-05-2027 t/m 13-06-2027</v>
          </cell>
          <cell r="N74">
            <v>46588</v>
          </cell>
          <cell r="O74">
            <v>46562</v>
          </cell>
        </row>
        <row r="75">
          <cell r="J75" t="str">
            <v>14-06-2027 t/m 27-06-2027</v>
          </cell>
          <cell r="N75">
            <v>46602</v>
          </cell>
          <cell r="O75">
            <v>46576</v>
          </cell>
        </row>
        <row r="76">
          <cell r="J76" t="str">
            <v>28-06-2027 t/m 11-07-2027</v>
          </cell>
          <cell r="N76">
            <v>46616</v>
          </cell>
          <cell r="O76">
            <v>46590</v>
          </cell>
        </row>
        <row r="77">
          <cell r="J77" t="str">
            <v>12-07-2027 t/m 25-07-2027</v>
          </cell>
          <cell r="N77">
            <v>46630</v>
          </cell>
          <cell r="O77">
            <v>46604</v>
          </cell>
        </row>
        <row r="78">
          <cell r="J78" t="str">
            <v>26-07-2027 t/m 08-08-2027</v>
          </cell>
          <cell r="N78">
            <v>46644</v>
          </cell>
          <cell r="O78">
            <v>46618</v>
          </cell>
        </row>
        <row r="79">
          <cell r="J79" t="str">
            <v>09-08-2027 t/m 22-08-2027</v>
          </cell>
          <cell r="N79">
            <v>46658</v>
          </cell>
          <cell r="O79">
            <v>46632</v>
          </cell>
        </row>
        <row r="80">
          <cell r="J80" t="str">
            <v>23-08-2027 t/m 05-09-2027</v>
          </cell>
          <cell r="N80">
            <v>46672</v>
          </cell>
          <cell r="O80">
            <v>46646</v>
          </cell>
        </row>
        <row r="81">
          <cell r="J81" t="str">
            <v>06-09-2027 t/m 19-09-2027</v>
          </cell>
          <cell r="N81">
            <v>46686</v>
          </cell>
          <cell r="O81">
            <v>46660</v>
          </cell>
        </row>
        <row r="82">
          <cell r="J82" t="str">
            <v>20-09-2027 t/m 03-10-2027</v>
          </cell>
          <cell r="N82">
            <v>46700</v>
          </cell>
          <cell r="O82">
            <v>46674</v>
          </cell>
        </row>
        <row r="83">
          <cell r="J83" t="str">
            <v>04-10-2027 t/m 17-10-2027</v>
          </cell>
          <cell r="N83">
            <v>46714</v>
          </cell>
          <cell r="O83">
            <v>46688</v>
          </cell>
        </row>
        <row r="84">
          <cell r="J84" t="str">
            <v>18-10-2027 t/m 31-10-2027</v>
          </cell>
          <cell r="N84">
            <v>46728</v>
          </cell>
          <cell r="O84">
            <v>46702</v>
          </cell>
        </row>
        <row r="85">
          <cell r="J85" t="str">
            <v>01-11-2027 t/m 14-11-2027</v>
          </cell>
          <cell r="N85">
            <v>46742</v>
          </cell>
          <cell r="O85">
            <v>46716</v>
          </cell>
        </row>
        <row r="86">
          <cell r="J86" t="str">
            <v>15-11-2027 t/m 28-11-2027</v>
          </cell>
          <cell r="N86">
            <v>46756</v>
          </cell>
          <cell r="O86">
            <v>46730</v>
          </cell>
        </row>
        <row r="87">
          <cell r="J87" t="str">
            <v>29-11-2027 t/m 12-12-2027</v>
          </cell>
          <cell r="N87">
            <v>46770</v>
          </cell>
          <cell r="O87">
            <v>46744</v>
          </cell>
        </row>
        <row r="88">
          <cell r="J88" t="str">
            <v>13-12-2027 t/m 26-12-2027</v>
          </cell>
          <cell r="N88">
            <v>46784</v>
          </cell>
          <cell r="O88">
            <v>46758</v>
          </cell>
        </row>
        <row r="89">
          <cell r="J89" t="str">
            <v>27-12-2027 t/m 09-01-2028</v>
          </cell>
          <cell r="N89">
            <v>46798</v>
          </cell>
          <cell r="O89">
            <v>46772</v>
          </cell>
        </row>
      </sheetData>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vektis.nl/uploads/Docs%20per%20pagina/RFC/RFC%20S25056.pdf" TargetMode="External"/><Relationship Id="rId13" Type="http://schemas.openxmlformats.org/officeDocument/2006/relationships/hyperlink" Target="https://www.vektis.nl/uploads/Docs%20per%20pagina/RFC/RFC%20S25059.pdf" TargetMode="External"/><Relationship Id="rId18" Type="http://schemas.openxmlformats.org/officeDocument/2006/relationships/hyperlink" Target="https://www.vektis.nl/uploads/Docs%20per%20pagina/RFC/RFC%20S26003.pdf" TargetMode="External"/><Relationship Id="rId3" Type="http://schemas.openxmlformats.org/officeDocument/2006/relationships/hyperlink" Target="https://www.vektis.nl/uploads/Docs%20per%20pagina/RFC/RFC%20S25044.pdf" TargetMode="External"/><Relationship Id="rId21" Type="http://schemas.openxmlformats.org/officeDocument/2006/relationships/printerSettings" Target="../printerSettings/printerSettings1.bin"/><Relationship Id="rId7" Type="http://schemas.openxmlformats.org/officeDocument/2006/relationships/hyperlink" Target="https://www.vektis.nl/uploads/Docs%20per%20pagina/RFC/RFC%20S25054.pdf" TargetMode="External"/><Relationship Id="rId12" Type="http://schemas.openxmlformats.org/officeDocument/2006/relationships/hyperlink" Target="https://www.vektis.nl/uploads/Docs%20per%20pagina/RFC/RFC%20S25059.pdf" TargetMode="External"/><Relationship Id="rId17" Type="http://schemas.openxmlformats.org/officeDocument/2006/relationships/hyperlink" Target="https://www.vektis.nl/uploads/Docs%20per%20pagina/RFC/RFC%20S26002.pdf" TargetMode="External"/><Relationship Id="rId25" Type="http://schemas.microsoft.com/office/2019/04/relationships/namedSheetView" Target="../namedSheetViews/namedSheetView1.xml"/><Relationship Id="rId2" Type="http://schemas.openxmlformats.org/officeDocument/2006/relationships/hyperlink" Target="https://www.vektis.nl/uploads/Docs%20per%20pagina/RFC/RFC%20S25043.pdf" TargetMode="External"/><Relationship Id="rId16" Type="http://schemas.openxmlformats.org/officeDocument/2006/relationships/hyperlink" Target="https://www.vektis.nl/uploads/Docs%20per%20pagina/RFC/RFC%20S26001.pdf" TargetMode="External"/><Relationship Id="rId20" Type="http://schemas.openxmlformats.org/officeDocument/2006/relationships/hyperlink" Target="https://www.vektis.nl/uploads/Docs%20per%20pagina/RFC/RFC%20S26005.pdf" TargetMode="External"/><Relationship Id="rId1" Type="http://schemas.openxmlformats.org/officeDocument/2006/relationships/hyperlink" Target="https://www.vektis.nl/uploads/Docs%20per%20pagina/RFC/RFC%20S25034.pdf" TargetMode="External"/><Relationship Id="rId6" Type="http://schemas.openxmlformats.org/officeDocument/2006/relationships/hyperlink" Target="https://www.vektis.nl/uploads/Docs%20per%20pagina/RFC/RFC%20S25051.pdf" TargetMode="External"/><Relationship Id="rId11" Type="http://schemas.openxmlformats.org/officeDocument/2006/relationships/hyperlink" Target="https://www.vektis.nl/uploads/Docs%20per%20pagina/RFC/RFC%20S25057.pdf" TargetMode="External"/><Relationship Id="rId24" Type="http://schemas.openxmlformats.org/officeDocument/2006/relationships/vmlDrawing" Target="../drawings/vmlDrawing2.vml"/><Relationship Id="rId5" Type="http://schemas.openxmlformats.org/officeDocument/2006/relationships/hyperlink" Target="https://www.vektis.nl/uploads/Docs%20per%20pagina/RFC/RFC%20S25046.pdf" TargetMode="External"/><Relationship Id="rId15" Type="http://schemas.openxmlformats.org/officeDocument/2006/relationships/hyperlink" Target="https://www.vektis.nl/uploads/Docs%20per%20pagina/RFC/RFC%20S25061.pdf" TargetMode="External"/><Relationship Id="rId23" Type="http://schemas.openxmlformats.org/officeDocument/2006/relationships/vmlDrawing" Target="../drawings/vmlDrawing1.vml"/><Relationship Id="rId10" Type="http://schemas.openxmlformats.org/officeDocument/2006/relationships/hyperlink" Target="https://www.vektis.nl/uploads/Docs%20per%20pagina/RFC/RFC%20S25057.pdf" TargetMode="External"/><Relationship Id="rId19" Type="http://schemas.openxmlformats.org/officeDocument/2006/relationships/hyperlink" Target="https://www.vektis.nl/uploads/Docs%20per%20pagina/RFC/RFC%20S26004.pdf" TargetMode="External"/><Relationship Id="rId4" Type="http://schemas.openxmlformats.org/officeDocument/2006/relationships/hyperlink" Target="https://www.vektis.nl/uploads/Docs%20per%20pagina/RFC/RFC%20S25045.pdf" TargetMode="External"/><Relationship Id="rId9" Type="http://schemas.openxmlformats.org/officeDocument/2006/relationships/hyperlink" Target="https://www.vektis.nl/uploads/Docs%20per%20pagina/RFC/RFC%20S25056.pdf" TargetMode="External"/><Relationship Id="rId14" Type="http://schemas.openxmlformats.org/officeDocument/2006/relationships/hyperlink" Target="https://www.vektis.nl/uploads/Docs%20per%20pagina/RFC/RFC%20S25060.pdf" TargetMode="External"/><Relationship Id="rId22"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3" Type="http://schemas.openxmlformats.org/officeDocument/2006/relationships/hyperlink" Target="https://www.vektis.nl/uploads/Docs%20per%20pagina/RFC/RFC%20S25003.pdf" TargetMode="External"/><Relationship Id="rId18" Type="http://schemas.openxmlformats.org/officeDocument/2006/relationships/hyperlink" Target="https://www.vektis.nl/uploads/Docs%20per%20pagina/RFC/RFC%20S25018.pdf" TargetMode="External"/><Relationship Id="rId26" Type="http://schemas.openxmlformats.org/officeDocument/2006/relationships/hyperlink" Target="https://www.vektis.nl/uploads/Docs%20per%20pagina/RFC/RFC%20S25009.pdf" TargetMode="External"/><Relationship Id="rId39" Type="http://schemas.openxmlformats.org/officeDocument/2006/relationships/hyperlink" Target="https://www.vektis.nl/uploads/Docs%20per%20pagina/RFC/RFC%20S25032.pdf" TargetMode="External"/><Relationship Id="rId21" Type="http://schemas.openxmlformats.org/officeDocument/2006/relationships/hyperlink" Target="https://www.vektis.nl/uploads/Docs%20per%20pagina/RFC/RFC%20S25019.pdf" TargetMode="External"/><Relationship Id="rId34" Type="http://schemas.openxmlformats.org/officeDocument/2006/relationships/hyperlink" Target="https://www.vektis.nl/uploads/Docs%20per%20pagina/RFC/RFC%20S25025.pdf" TargetMode="External"/><Relationship Id="rId42" Type="http://schemas.openxmlformats.org/officeDocument/2006/relationships/hyperlink" Target="https://www.vektis.nl/uploads/Docs%20per%20pagina/RFC/RFC%20S25041.pdf" TargetMode="External"/><Relationship Id="rId47" Type="http://schemas.openxmlformats.org/officeDocument/2006/relationships/hyperlink" Target="https://www.vektis.nl/uploads/Docs%20per%20pagina/RFC/RFC%20S25048.pdf" TargetMode="External"/><Relationship Id="rId50" Type="http://schemas.openxmlformats.org/officeDocument/2006/relationships/hyperlink" Target="https://www.vektis.nl/uploads/Docs%20per%20pagina/RFC/RFC%20S25047.pdf" TargetMode="External"/><Relationship Id="rId55" Type="http://schemas.openxmlformats.org/officeDocument/2006/relationships/hyperlink" Target="https://www.vektis.nl/uploads/Docs%20per%20pagina/RFC/RFC%20S25055.pdf" TargetMode="External"/><Relationship Id="rId7" Type="http://schemas.openxmlformats.org/officeDocument/2006/relationships/hyperlink" Target="https://www.vektis.nl/uploads/Docs%20per%20pagina/RFC/RFC%20S24032.pdf" TargetMode="External"/><Relationship Id="rId2" Type="http://schemas.openxmlformats.org/officeDocument/2006/relationships/hyperlink" Target="https://www.vektis.nl/uploads/Docs%20per%20pagina/RFC/RFC%20S24022.pdf" TargetMode="External"/><Relationship Id="rId16" Type="http://schemas.openxmlformats.org/officeDocument/2006/relationships/hyperlink" Target="https://www.vektis.nl/uploads/Docs%20per%20pagina/RFC/RFC%20S25016.pdf" TargetMode="External"/><Relationship Id="rId29" Type="http://schemas.openxmlformats.org/officeDocument/2006/relationships/hyperlink" Target="https://www.vektis.nl/uploads/Docs%20per%20pagina/RFC/RFC%20S25022.pdf" TargetMode="External"/><Relationship Id="rId11" Type="http://schemas.openxmlformats.org/officeDocument/2006/relationships/hyperlink" Target="https://www.vektis.nl/uploads/Docs%20per%20pagina/RFC/RFC%20S25005.pdf" TargetMode="External"/><Relationship Id="rId24" Type="http://schemas.openxmlformats.org/officeDocument/2006/relationships/hyperlink" Target="https://www.vektis.nl/uploads/Docs%20per%20pagina/RFC/RFC%20S25007.pdf" TargetMode="External"/><Relationship Id="rId32" Type="http://schemas.openxmlformats.org/officeDocument/2006/relationships/hyperlink" Target="https://www.vektis.nl/uploads/Docs%20per%20pagina/RFC/RFC%20S25004.pdf" TargetMode="External"/><Relationship Id="rId37" Type="http://schemas.openxmlformats.org/officeDocument/2006/relationships/hyperlink" Target="https://www.vektis.nl/uploads/Docs%20per%20pagina/RFC/RFC%20S25020.pdf" TargetMode="External"/><Relationship Id="rId40" Type="http://schemas.openxmlformats.org/officeDocument/2006/relationships/hyperlink" Target="https://www.vektis.nl/uploads/Docs%20per%20pagina/RFC/RFC%20S25035.pdf" TargetMode="External"/><Relationship Id="rId45" Type="http://schemas.openxmlformats.org/officeDocument/2006/relationships/hyperlink" Target="https://www.vektis.nl/uploads/Docs%20per%20pagina/RFC/RFC%20S25042.pdf" TargetMode="External"/><Relationship Id="rId53" Type="http://schemas.openxmlformats.org/officeDocument/2006/relationships/hyperlink" Target="https://www.vektis.nl/uploads/Docs%20per%20pagina/RFC/RFC%20S25038.pdf" TargetMode="External"/><Relationship Id="rId58" Type="http://schemas.openxmlformats.org/officeDocument/2006/relationships/drawing" Target="../drawings/drawing2.xml"/><Relationship Id="rId5" Type="http://schemas.openxmlformats.org/officeDocument/2006/relationships/hyperlink" Target="https://www.vektis.nl/uploads/Docs%20per%20pagina/RFC/RFC%20S24022.pdf" TargetMode="External"/><Relationship Id="rId19" Type="http://schemas.openxmlformats.org/officeDocument/2006/relationships/hyperlink" Target="https://www.vektis.nl/uploads/Docs%20per%20pagina/RFC/RFC%20S25025.pdf" TargetMode="External"/><Relationship Id="rId4" Type="http://schemas.openxmlformats.org/officeDocument/2006/relationships/hyperlink" Target="https://www.vektis.nl/uploads/Docs%20per%20pagina/RFC/RFC%20S24022.pdf" TargetMode="External"/><Relationship Id="rId9" Type="http://schemas.openxmlformats.org/officeDocument/2006/relationships/hyperlink" Target="https://www.vektis.nl/uploads/Docs%20per%20pagina/RFC/RFC%20S25011.pdf" TargetMode="External"/><Relationship Id="rId14" Type="http://schemas.openxmlformats.org/officeDocument/2006/relationships/hyperlink" Target="https://www.vektis.nl/uploads/Docs%20per%20pagina/RFC/RFC%20S24027.pdf" TargetMode="External"/><Relationship Id="rId22" Type="http://schemas.openxmlformats.org/officeDocument/2006/relationships/hyperlink" Target="https://www.vektis.nl/uploads/Docs%20per%20pagina/RFC/RFC%20S25010.pdf" TargetMode="External"/><Relationship Id="rId27" Type="http://schemas.openxmlformats.org/officeDocument/2006/relationships/hyperlink" Target="https://www.vektis.nl/uploads/Docs%20per%20pagina/RFC/RFC%20S25014.pdf" TargetMode="External"/><Relationship Id="rId30" Type="http://schemas.openxmlformats.org/officeDocument/2006/relationships/hyperlink" Target="https://www.vektis.nl/uploads/Docs%20per%20pagina/RFC/RFC%20S25027.pdf" TargetMode="External"/><Relationship Id="rId35" Type="http://schemas.openxmlformats.org/officeDocument/2006/relationships/hyperlink" Target="https://www.vektis.nl/uploads/Docs%20per%20pagina/RFC/RFC%20S25029.pdf" TargetMode="External"/><Relationship Id="rId43" Type="http://schemas.openxmlformats.org/officeDocument/2006/relationships/hyperlink" Target="https://www.vektis.nl/uploads/Docs%20per%20pagina/RFC/RFC%20S25021.pdf" TargetMode="External"/><Relationship Id="rId48" Type="http://schemas.openxmlformats.org/officeDocument/2006/relationships/hyperlink" Target="https://www.vektis.nl/uploads/Docs%20per%20pagina/RFC/RFC%20S25050.pdf" TargetMode="External"/><Relationship Id="rId56" Type="http://schemas.openxmlformats.org/officeDocument/2006/relationships/hyperlink" Target="https://www.vektis.nl/uploads/Docs%20per%20pagina/RFC/RFC%20S25049.pdf" TargetMode="External"/><Relationship Id="rId8" Type="http://schemas.openxmlformats.org/officeDocument/2006/relationships/hyperlink" Target="https://www.vektis.nl/uploads/Docs%20per%20pagina/RFC/RFC%20S25012.pdf" TargetMode="External"/><Relationship Id="rId51" Type="http://schemas.openxmlformats.org/officeDocument/2006/relationships/hyperlink" Target="https://www.vektis.nl/uploads/Docs%20per%20pagina/RFC/RFC%20S25043.pdf" TargetMode="External"/><Relationship Id="rId3" Type="http://schemas.openxmlformats.org/officeDocument/2006/relationships/hyperlink" Target="https://www.vektis.nl/uploads/Docs%20per%20pagina/RFC/RFC%20S24022.pdf" TargetMode="External"/><Relationship Id="rId12" Type="http://schemas.openxmlformats.org/officeDocument/2006/relationships/hyperlink" Target="https://www.vektis.nl/uploads/Docs%20per%20pagina/RFC/RFC%20S25006.pdf" TargetMode="External"/><Relationship Id="rId17" Type="http://schemas.openxmlformats.org/officeDocument/2006/relationships/hyperlink" Target="https://www.vektis.nl/uploads/Docs%20per%20pagina/RFC/RFC%20S25017.pdf" TargetMode="External"/><Relationship Id="rId25" Type="http://schemas.openxmlformats.org/officeDocument/2006/relationships/hyperlink" Target="https://www.vektis.nl/uploads/Docs%20per%20pagina/RFC/RFC%20S25008.pdf" TargetMode="External"/><Relationship Id="rId33" Type="http://schemas.openxmlformats.org/officeDocument/2006/relationships/hyperlink" Target="https://www.vektis.nl/uploads/Docs%20per%20pagina/RFC/RFC%20S25023.pdf" TargetMode="External"/><Relationship Id="rId38" Type="http://schemas.openxmlformats.org/officeDocument/2006/relationships/hyperlink" Target="https://www.vektis.nl/uploads/Docs%20per%20pagina/RFC/RFC%20S25033.pdf" TargetMode="External"/><Relationship Id="rId46" Type="http://schemas.openxmlformats.org/officeDocument/2006/relationships/hyperlink" Target="https://www.vektis.nl/uploads/Docs%20per%20pagina/RFC/RFC%20S25036.pdf" TargetMode="External"/><Relationship Id="rId20" Type="http://schemas.openxmlformats.org/officeDocument/2006/relationships/hyperlink" Target="https://www.vektis.nl/uploads/Docs%20per%20pagina/RFC/RFC%20S25015.pdf" TargetMode="External"/><Relationship Id="rId41" Type="http://schemas.openxmlformats.org/officeDocument/2006/relationships/hyperlink" Target="https://www.vektis.nl/uploads/Docs%20per%20pagina/RFC/RFC%20S25039.pdf" TargetMode="External"/><Relationship Id="rId54" Type="http://schemas.openxmlformats.org/officeDocument/2006/relationships/hyperlink" Target="https://www.vektis.nl/uploads/Docs%20per%20pagina/RFC/RFC%20S25035.pdf" TargetMode="External"/><Relationship Id="rId1" Type="http://schemas.openxmlformats.org/officeDocument/2006/relationships/hyperlink" Target="https://www.vektis.nl/uploads/Docs%20per%20pagina/RFC/RFC%20S24022.pdf" TargetMode="External"/><Relationship Id="rId6" Type="http://schemas.openxmlformats.org/officeDocument/2006/relationships/hyperlink" Target="https://www.vektis.nl/uploads/Docs%20per%20pagina/RFC/RFC%20S25002.pdf" TargetMode="External"/><Relationship Id="rId15" Type="http://schemas.openxmlformats.org/officeDocument/2006/relationships/hyperlink" Target="chrome-extension://efaidnbmnnnibpcajpcglclefindmkaj/https:/www.vektis.nl/uploads/Docs%20per%20pagina/RFC/RFC%20S25013.pdf" TargetMode="External"/><Relationship Id="rId23" Type="http://schemas.openxmlformats.org/officeDocument/2006/relationships/hyperlink" Target="https://www.vektis.nl/uploads/Docs%20per%20pagina/RFC/RFC%20S25024.pdf" TargetMode="External"/><Relationship Id="rId28" Type="http://schemas.openxmlformats.org/officeDocument/2006/relationships/hyperlink" Target="https://www.vektis.nl/uploads/Docs%20per%20pagina/RFC/RFC%20S25031.pdf" TargetMode="External"/><Relationship Id="rId36" Type="http://schemas.openxmlformats.org/officeDocument/2006/relationships/hyperlink" Target="https://www.vektis.nl/uploads/Docs%20per%20pagina/RFC/RFC%20S25030.pdf" TargetMode="External"/><Relationship Id="rId49" Type="http://schemas.openxmlformats.org/officeDocument/2006/relationships/hyperlink" Target="https://www.vektis.nl/uploads/Docs%20per%20pagina/RFC/RFC%20S25052.pdf" TargetMode="External"/><Relationship Id="rId57" Type="http://schemas.openxmlformats.org/officeDocument/2006/relationships/hyperlink" Target="https://www.vektis.nl/uploads/Docs%20per%20pagina/RFC/RFC%20S25053.pdf" TargetMode="External"/><Relationship Id="rId10" Type="http://schemas.openxmlformats.org/officeDocument/2006/relationships/hyperlink" Target="https://www.vektis.nl/uploads/Docs%20per%20pagina/RFC/RFC%20S25001.pdf" TargetMode="External"/><Relationship Id="rId31" Type="http://schemas.openxmlformats.org/officeDocument/2006/relationships/hyperlink" Target="https://www.vektis.nl/uploads/Docs%20per%20pagina/RFC/RFC%20S25028.pdf" TargetMode="External"/><Relationship Id="rId44" Type="http://schemas.openxmlformats.org/officeDocument/2006/relationships/hyperlink" Target="https://www.vektis.nl/uploads/Docs%20per%20pagina/RFC/RFC%20S25040.pdf" TargetMode="External"/><Relationship Id="rId52" Type="http://schemas.openxmlformats.org/officeDocument/2006/relationships/hyperlink" Target="https://www.vektis.nl/uploads/Docs%20per%20pagina/RFC/RFC%20S25037.pdf"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https://www.vektis.nl/uploads/Docs%20per%20pagina/RFC/RFC%20S24001.pdf" TargetMode="External"/><Relationship Id="rId18" Type="http://schemas.openxmlformats.org/officeDocument/2006/relationships/hyperlink" Target="https://www.vektis.nl/uploads/Docs%20per%20pagina/RFC/RFC%20S24018.pdf" TargetMode="External"/><Relationship Id="rId26" Type="http://schemas.openxmlformats.org/officeDocument/2006/relationships/hyperlink" Target="https://www.vektis.nl/uploads/Docs%20per%20pagina/RFC/RFC%20S23027.pdf" TargetMode="External"/><Relationship Id="rId21" Type="http://schemas.openxmlformats.org/officeDocument/2006/relationships/hyperlink" Target="https://www.vektis.nl/uploads/Docs%20per%20pagina/RFC/RFC%20S24015.pdf" TargetMode="External"/><Relationship Id="rId34" Type="http://schemas.openxmlformats.org/officeDocument/2006/relationships/hyperlink" Target="https://www.vektis.nl/uploads/Docs%20per%20pagina/RFC/RFC%20S24020.pdf" TargetMode="External"/><Relationship Id="rId7" Type="http://schemas.openxmlformats.org/officeDocument/2006/relationships/hyperlink" Target="https://www.vektis.nl/uploads/Docs%20per%20pagina/RFC/RFC%20S23028.pdf" TargetMode="External"/><Relationship Id="rId12" Type="http://schemas.openxmlformats.org/officeDocument/2006/relationships/hyperlink" Target="https://www.vektis.nl/uploads/Docs%20per%20pagina/RFC/RFC%20S24014.pdf" TargetMode="External"/><Relationship Id="rId17" Type="http://schemas.openxmlformats.org/officeDocument/2006/relationships/hyperlink" Target="https://www.vektis.nl/uploads/Docs%20per%20pagina/RFC/RFC%20S23025.pdf" TargetMode="External"/><Relationship Id="rId25" Type="http://schemas.openxmlformats.org/officeDocument/2006/relationships/hyperlink" Target="https://www.vektis.nl/uploads/Docs%20per%20pagina/RFC/RFC%20S24006.pdf" TargetMode="External"/><Relationship Id="rId33" Type="http://schemas.openxmlformats.org/officeDocument/2006/relationships/hyperlink" Target="https://www.vektis.nl/uploads/Docs%20per%20pagina/RFC/RFC%20S24022.pdf" TargetMode="External"/><Relationship Id="rId2" Type="http://schemas.openxmlformats.org/officeDocument/2006/relationships/hyperlink" Target="https://www.vektis.nl/uploads/Docs%20per%20pagina/RFC/RFC%20S23030.pdf" TargetMode="External"/><Relationship Id="rId16" Type="http://schemas.openxmlformats.org/officeDocument/2006/relationships/hyperlink" Target="https://www.vektis.nl/uploads/Docs%20per%20pagina/RFC/RFC%20S23032.pdf" TargetMode="External"/><Relationship Id="rId20" Type="http://schemas.openxmlformats.org/officeDocument/2006/relationships/hyperlink" Target="https://www.vektis.nl/uploads/Docs%20per%20pagina/RFC/RFC%20S24016.pdf" TargetMode="External"/><Relationship Id="rId29" Type="http://schemas.openxmlformats.org/officeDocument/2006/relationships/hyperlink" Target="https://www.vektis.nl/uploads/Docs%20per%20pagina/RFC/RFC%20S24021.pdf" TargetMode="External"/><Relationship Id="rId1" Type="http://schemas.openxmlformats.org/officeDocument/2006/relationships/hyperlink" Target="https://www.vektis.nl/uploads/Docs%20per%20pagina/RFC/RFC%20S23029.pdf" TargetMode="External"/><Relationship Id="rId6" Type="http://schemas.openxmlformats.org/officeDocument/2006/relationships/hyperlink" Target="https://www.vektis.nl/uploads/Docs%20per%20pagina/RFC/RFC%20S23017.pdf" TargetMode="External"/><Relationship Id="rId11" Type="http://schemas.openxmlformats.org/officeDocument/2006/relationships/hyperlink" Target="https://www.vektis.nl/uploads/Docs%20per%20pagina/RFC/RFC%20S23031.pdf" TargetMode="External"/><Relationship Id="rId24" Type="http://schemas.openxmlformats.org/officeDocument/2006/relationships/hyperlink" Target="https://www.vektis.nl/uploads/Docs%20per%20pagina/RFC/RFC%20S24005.pdf" TargetMode="External"/><Relationship Id="rId32" Type="http://schemas.openxmlformats.org/officeDocument/2006/relationships/hyperlink" Target="https://www.vektis.nl/uploads/Docs%20per%20pagina/RFC/RFC%20S24007.pdf" TargetMode="External"/><Relationship Id="rId37" Type="http://schemas.openxmlformats.org/officeDocument/2006/relationships/drawing" Target="../drawings/drawing3.xml"/><Relationship Id="rId5" Type="http://schemas.openxmlformats.org/officeDocument/2006/relationships/hyperlink" Target="https://www.vektis.nl/uploads/Docs%20per%20pagina/RFC/RFC%20S23022.pdf" TargetMode="External"/><Relationship Id="rId15" Type="http://schemas.openxmlformats.org/officeDocument/2006/relationships/hyperlink" Target="https://www.vektis.nl/uploads/Docs%20per%20pagina/RFC/RFC%20S24003.pdf" TargetMode="External"/><Relationship Id="rId23" Type="http://schemas.openxmlformats.org/officeDocument/2006/relationships/hyperlink" Target="https://www.vektis.nl/uploads/Docs%20per%20pagina/RFC/RFC%20S24011.pdf" TargetMode="External"/><Relationship Id="rId28" Type="http://schemas.openxmlformats.org/officeDocument/2006/relationships/hyperlink" Target="https://www.vektis.nl/uploads/Docs%20per%20pagina/RFC/RFC%20S24019.pdf" TargetMode="External"/><Relationship Id="rId36" Type="http://schemas.openxmlformats.org/officeDocument/2006/relationships/hyperlink" Target="https://www.vektis.nl/uploads/Docs%20per%20pagina/RFC/RFC%20TOG24001.pdf" TargetMode="External"/><Relationship Id="rId10" Type="http://schemas.openxmlformats.org/officeDocument/2006/relationships/hyperlink" Target="https://www.vektis.nl/uploads/Docs%20per%20pagina/RFC/RFC%20S24009.pdf" TargetMode="External"/><Relationship Id="rId19" Type="http://schemas.openxmlformats.org/officeDocument/2006/relationships/hyperlink" Target="https://www.vektis.nl/uploads/Docs%20per%20pagina/RFC/RFC%20S24013.pdf" TargetMode="External"/><Relationship Id="rId31" Type="http://schemas.openxmlformats.org/officeDocument/2006/relationships/hyperlink" Target="https://www.vektis.nl/uploads/Docs%20per%20pagina/RFC/RFC%20S24022.pdf" TargetMode="External"/><Relationship Id="rId4" Type="http://schemas.openxmlformats.org/officeDocument/2006/relationships/hyperlink" Target="https://www.vektis.nl/uploads/Docs%20per%20pagina/RFC/RFC%20S23023.pdf" TargetMode="External"/><Relationship Id="rId9" Type="http://schemas.openxmlformats.org/officeDocument/2006/relationships/hyperlink" Target="https://www.vektis.nl/uploads/Docs%20per%20pagina/RFC/RFC%20S24010.pdf" TargetMode="External"/><Relationship Id="rId14" Type="http://schemas.openxmlformats.org/officeDocument/2006/relationships/hyperlink" Target="https://www.vektis.nl/uploads/Docs%20per%20pagina/RFC/RFC%20S23026.pdf" TargetMode="External"/><Relationship Id="rId22" Type="http://schemas.openxmlformats.org/officeDocument/2006/relationships/hyperlink" Target="https://www.vektis.nl/uploads/Docs%20per%20pagina/RFC/RFC%20S24017.pdf" TargetMode="External"/><Relationship Id="rId27" Type="http://schemas.openxmlformats.org/officeDocument/2006/relationships/hyperlink" Target="https://www.vektis.nl/uploads/Docs%20per%20pagina/RFC/RFC%20S24002.pdf" TargetMode="External"/><Relationship Id="rId30" Type="http://schemas.openxmlformats.org/officeDocument/2006/relationships/hyperlink" Target="https://www.vektis.nl/uploads/Docs%20per%20pagina/RFC/RFC%20S24008.pdf" TargetMode="External"/><Relationship Id="rId35" Type="http://schemas.openxmlformats.org/officeDocument/2006/relationships/hyperlink" Target="https://www.vektis.nl/uploads/Docs%20per%20pagina/RFC/RFC%20S24022.pdf" TargetMode="External"/><Relationship Id="rId8" Type="http://schemas.openxmlformats.org/officeDocument/2006/relationships/hyperlink" Target="https://www.vektis.nl/uploads/Docs%20per%20pagina/RFC/RFC%20S24004.pdf" TargetMode="External"/><Relationship Id="rId3" Type="http://schemas.openxmlformats.org/officeDocument/2006/relationships/hyperlink" Target="https://www.vektis.nl/uploads/Docs%20per%20pagina/RFC/RFC%20S23024.pdf"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vektis.nl/uploads/Docs%20per%20pagina/RFC/RFC%20S23004.pdf" TargetMode="External"/><Relationship Id="rId13" Type="http://schemas.openxmlformats.org/officeDocument/2006/relationships/hyperlink" Target="https://www.vektis.nl/uploads/Docs%20per%20pagina/RFC/RFC%20S23011.pdf" TargetMode="External"/><Relationship Id="rId18" Type="http://schemas.openxmlformats.org/officeDocument/2006/relationships/hyperlink" Target="https://www.vektis.nl/uploads/Docs%20per%20pagina/RFC/RFC%20S23014.pdf" TargetMode="External"/><Relationship Id="rId26" Type="http://schemas.openxmlformats.org/officeDocument/2006/relationships/drawing" Target="../drawings/drawing4.xml"/><Relationship Id="rId3" Type="http://schemas.openxmlformats.org/officeDocument/2006/relationships/hyperlink" Target="https://www.vektis.nl/uploads/Docs%20per%20pagina/RFC/RFC%20S22015.pdf" TargetMode="External"/><Relationship Id="rId21" Type="http://schemas.openxmlformats.org/officeDocument/2006/relationships/hyperlink" Target="https://www.vektis.nl/uploads/Docs%20per%20pagina/RFC/RFC%25GPH23003.pdf" TargetMode="External"/><Relationship Id="rId7" Type="http://schemas.openxmlformats.org/officeDocument/2006/relationships/hyperlink" Target="https://www.vektis.nl/uploads/Docs%20per%20pagina/RFC/RFC%20S22039.pdf" TargetMode="External"/><Relationship Id="rId12" Type="http://schemas.openxmlformats.org/officeDocument/2006/relationships/hyperlink" Target="https://www.vektis.nl/uploads/Docs%20per%20pagina/RFC/RFC%20AGB23002.pdf" TargetMode="External"/><Relationship Id="rId17" Type="http://schemas.openxmlformats.org/officeDocument/2006/relationships/hyperlink" Target="https://www.vektis.nl/uploads/Docs%20per%20pagina/RFC/RFC%20GPH23001.pdf" TargetMode="External"/><Relationship Id="rId25" Type="http://schemas.openxmlformats.org/officeDocument/2006/relationships/printerSettings" Target="../printerSettings/printerSettings2.bin"/><Relationship Id="rId2" Type="http://schemas.openxmlformats.org/officeDocument/2006/relationships/hyperlink" Target="https://www.vektis.nl/uploads/Docs%20per%20pagina/RFC/RFC%20S22034.pdf" TargetMode="External"/><Relationship Id="rId16" Type="http://schemas.openxmlformats.org/officeDocument/2006/relationships/hyperlink" Target="https://www.vektis.nl/uploads/Docs%20per%20pagina/RFC/RFC%20S23012.pdf" TargetMode="External"/><Relationship Id="rId20" Type="http://schemas.openxmlformats.org/officeDocument/2006/relationships/hyperlink" Target="https://www.vektis.nl/uploads/Docs%20per%20pagina/RFC/RFC%20S23018.pdf" TargetMode="External"/><Relationship Id="rId1" Type="http://schemas.openxmlformats.org/officeDocument/2006/relationships/hyperlink" Target="https://www.vektis.nl/uploads/Docs%20per%20pagina/RFC/RFC%20S22031.pdf" TargetMode="External"/><Relationship Id="rId6" Type="http://schemas.openxmlformats.org/officeDocument/2006/relationships/hyperlink" Target="https://www.vektis.nl/uploads/Docs%20per%20pagina/RFC/RFC%20S22040.pdf" TargetMode="External"/><Relationship Id="rId11" Type="http://schemas.openxmlformats.org/officeDocument/2006/relationships/hyperlink" Target="https://www.vektis.nl/uploads/Docs%20per%20pagina/RFC/RFC%20S23006.pdf" TargetMode="External"/><Relationship Id="rId24" Type="http://schemas.openxmlformats.org/officeDocument/2006/relationships/hyperlink" Target="https://www.vektis.nl/uploads/Docs%20per%20pagina/RFC/RFC%20S22006.pdf" TargetMode="External"/><Relationship Id="rId5" Type="http://schemas.openxmlformats.org/officeDocument/2006/relationships/hyperlink" Target="https://www.vektis.nl/uploads/Docs%20per%20pagina/RFC/RFC%20S23005.pdf" TargetMode="External"/><Relationship Id="rId15" Type="http://schemas.openxmlformats.org/officeDocument/2006/relationships/hyperlink" Target="https://www.vektis.nl/uploads/Docs%20per%20pagina/RFC/RFC%20S23016.pdf" TargetMode="External"/><Relationship Id="rId23" Type="http://schemas.openxmlformats.org/officeDocument/2006/relationships/hyperlink" Target="https://www.vektis.nl/uploads/Docs%20per%20pagina/RFC/RFC%20S23021.pdf" TargetMode="External"/><Relationship Id="rId10" Type="http://schemas.openxmlformats.org/officeDocument/2006/relationships/hyperlink" Target="https://www.vektis.nl/uploads/Docs%20per%20pagina/RFC/RFC%20S23009.pdf" TargetMode="External"/><Relationship Id="rId19" Type="http://schemas.openxmlformats.org/officeDocument/2006/relationships/hyperlink" Target="https://www.vektis.nl/uploads/Docs%20per%20pagina/RFC/RFC%20S23015.pdf" TargetMode="External"/><Relationship Id="rId4" Type="http://schemas.openxmlformats.org/officeDocument/2006/relationships/hyperlink" Target="https://www.vektis.nl/uploads/Docs%20per%20pagina/RFC/RfC%20S22019.pdf" TargetMode="External"/><Relationship Id="rId9" Type="http://schemas.openxmlformats.org/officeDocument/2006/relationships/hyperlink" Target="https://www.vektis.nl/uploads/Docs%20per%20pagina/RFC/RFC%20S23008.pdf" TargetMode="External"/><Relationship Id="rId14" Type="http://schemas.openxmlformats.org/officeDocument/2006/relationships/hyperlink" Target="https://www.vektis.nl/uploads/Docs%20per%20pagina/RFC/RFC%20S23013.pdf" TargetMode="External"/><Relationship Id="rId22" Type="http://schemas.openxmlformats.org/officeDocument/2006/relationships/hyperlink" Target="https://www.vektis.nl/uploads/Docs%20per%20pagina/RFC/RFC%25GPH23002.pdf"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816BD-12F1-4597-8934-57B86CA398F5}">
  <sheetPr filterMode="1">
    <pageSetUpPr fitToPage="1"/>
  </sheetPr>
  <dimension ref="B4:T619"/>
  <sheetViews>
    <sheetView showGridLines="0" tabSelected="1" showWhiteSpace="0" zoomScale="80" zoomScaleNormal="80" zoomScaleSheetLayoutView="100" workbookViewId="0">
      <pane xSplit="2" ySplit="10" topLeftCell="C23" activePane="bottomRight" state="frozen"/>
      <selection pane="topRight" activeCell="C1" sqref="C1"/>
      <selection pane="bottomLeft" activeCell="A11" sqref="A11"/>
      <selection pane="bottomRight" activeCell="C471" sqref="C471"/>
    </sheetView>
  </sheetViews>
  <sheetFormatPr defaultColWidth="9.42578125" defaultRowHeight="14.25" x14ac:dyDescent="0.25"/>
  <cols>
    <col min="1" max="1" width="9.42578125" style="7"/>
    <col min="2" max="2" width="12" style="6" customWidth="1"/>
    <col min="3" max="3" width="10.5703125" style="13" customWidth="1"/>
    <col min="4" max="4" width="13.5703125" style="7" customWidth="1"/>
    <col min="5" max="5" width="13.42578125" style="7" customWidth="1"/>
    <col min="6" max="6" width="13.28515625" style="5" customWidth="1"/>
    <col min="7" max="7" width="28.42578125" style="5" customWidth="1"/>
    <col min="8" max="8" width="12.85546875" style="5" bestFit="1" customWidth="1"/>
    <col min="9" max="9" width="13.5703125" style="49" customWidth="1"/>
    <col min="10" max="10" width="16" style="5" customWidth="1"/>
    <col min="11" max="11" width="10.85546875" style="13" customWidth="1"/>
    <col min="12" max="12" width="12.42578125" style="5" customWidth="1"/>
    <col min="13" max="13" width="15.42578125" style="13" customWidth="1"/>
    <col min="14" max="14" width="13.5703125" style="7" customWidth="1"/>
    <col min="15" max="15" width="15.85546875" style="13" bestFit="1" customWidth="1"/>
    <col min="16" max="16" width="15.85546875" style="7" customWidth="1"/>
    <col min="17" max="17" width="13.28515625" style="8" customWidth="1"/>
    <col min="18" max="18" width="16.140625" style="11" customWidth="1"/>
    <col min="19" max="19" width="14.140625" style="7" customWidth="1"/>
    <col min="20" max="20" width="26.85546875" style="5" customWidth="1"/>
    <col min="21" max="16384" width="9.42578125" style="7"/>
  </cols>
  <sheetData>
    <row r="4" spans="2:20" x14ac:dyDescent="0.25">
      <c r="B4" s="1"/>
      <c r="C4" s="15"/>
      <c r="D4" s="1"/>
      <c r="E4" s="1"/>
      <c r="F4" s="2"/>
      <c r="G4" s="2"/>
      <c r="H4" s="2"/>
      <c r="I4" s="10"/>
      <c r="J4" s="2"/>
      <c r="K4" s="15"/>
      <c r="L4" s="2"/>
      <c r="M4" s="12"/>
      <c r="N4" s="1"/>
      <c r="O4" s="12"/>
      <c r="P4" s="1"/>
      <c r="Q4" s="1"/>
      <c r="R4" s="10"/>
    </row>
    <row r="5" spans="2:20" s="140" customFormat="1" x14ac:dyDescent="0.25">
      <c r="B5" s="145"/>
      <c r="C5" s="144"/>
      <c r="D5" s="145"/>
      <c r="E5" s="145"/>
      <c r="F5" s="143"/>
      <c r="G5" s="143"/>
      <c r="H5" s="143"/>
      <c r="I5" s="142"/>
      <c r="J5" s="143"/>
      <c r="K5" s="144"/>
      <c r="L5" s="143"/>
      <c r="M5" s="141"/>
      <c r="N5" s="145"/>
      <c r="O5" s="141"/>
      <c r="P5" s="145"/>
      <c r="Q5" s="145"/>
      <c r="R5" s="142"/>
      <c r="T5" s="146"/>
    </row>
    <row r="6" spans="2:20" s="140" customFormat="1" x14ac:dyDescent="0.25">
      <c r="B6" s="145"/>
      <c r="C6" s="144"/>
      <c r="D6" s="145"/>
      <c r="E6" s="145"/>
      <c r="F6" s="143"/>
      <c r="G6" s="143"/>
      <c r="H6" s="143"/>
      <c r="I6" s="142"/>
      <c r="J6" s="143"/>
      <c r="K6" s="144"/>
      <c r="L6" s="143"/>
      <c r="M6" s="141"/>
      <c r="N6" s="145"/>
      <c r="O6" s="141"/>
      <c r="P6" s="145"/>
      <c r="Q6" s="145"/>
      <c r="R6" s="142"/>
      <c r="T6" s="146"/>
    </row>
    <row r="7" spans="2:20" s="140" customFormat="1" x14ac:dyDescent="0.25">
      <c r="B7" s="145"/>
      <c r="C7" s="144"/>
      <c r="D7" s="145"/>
      <c r="E7" s="145"/>
      <c r="F7" s="143"/>
      <c r="G7" s="143"/>
      <c r="H7" s="143"/>
      <c r="I7" s="142"/>
      <c r="J7" s="143"/>
      <c r="K7" s="144"/>
      <c r="L7" s="143"/>
      <c r="M7" s="141"/>
      <c r="N7" s="145"/>
      <c r="O7" s="141"/>
      <c r="P7" s="145"/>
      <c r="Q7" s="145"/>
      <c r="R7" s="142"/>
      <c r="T7" s="146"/>
    </row>
    <row r="8" spans="2:20" s="140" customFormat="1" ht="12.95" customHeight="1" x14ac:dyDescent="0.25">
      <c r="B8" s="145"/>
      <c r="C8" s="144"/>
      <c r="D8" s="145"/>
      <c r="E8" s="145"/>
      <c r="F8" s="143"/>
      <c r="G8" s="143"/>
      <c r="H8" s="143"/>
      <c r="I8" s="142"/>
      <c r="J8" s="143"/>
      <c r="K8" s="144"/>
      <c r="L8" s="143"/>
      <c r="M8" s="141"/>
      <c r="N8" s="145"/>
      <c r="O8" s="141"/>
      <c r="P8" s="145"/>
      <c r="Q8" s="145"/>
      <c r="R8" s="142"/>
      <c r="T8" s="146"/>
    </row>
    <row r="9" spans="2:20" ht="30.6" customHeight="1" x14ac:dyDescent="0.25">
      <c r="B9" s="147" t="s">
        <v>0</v>
      </c>
      <c r="C9" s="148"/>
      <c r="D9" s="148"/>
      <c r="E9" s="148"/>
      <c r="F9" s="148"/>
      <c r="G9" s="148"/>
      <c r="H9" s="148"/>
      <c r="I9" s="148"/>
      <c r="J9" s="148"/>
      <c r="K9" s="148"/>
      <c r="L9" s="149"/>
      <c r="M9" s="155" t="s">
        <v>1</v>
      </c>
      <c r="N9" s="156"/>
      <c r="O9" s="156"/>
      <c r="P9" s="157"/>
      <c r="Q9" s="155" t="s">
        <v>2</v>
      </c>
      <c r="R9" s="156"/>
      <c r="S9" s="156"/>
      <c r="T9" s="158"/>
    </row>
    <row r="10" spans="2:20" ht="57" x14ac:dyDescent="0.25">
      <c r="B10" s="128" t="s">
        <v>3</v>
      </c>
      <c r="C10" s="129" t="s">
        <v>4</v>
      </c>
      <c r="D10" s="130" t="s">
        <v>5</v>
      </c>
      <c r="E10" s="130" t="s">
        <v>6</v>
      </c>
      <c r="F10" s="130" t="s">
        <v>7</v>
      </c>
      <c r="G10" s="130" t="s">
        <v>8</v>
      </c>
      <c r="H10" s="130" t="s">
        <v>9</v>
      </c>
      <c r="I10" s="131" t="s">
        <v>10</v>
      </c>
      <c r="J10" s="130" t="s">
        <v>11</v>
      </c>
      <c r="K10" s="132" t="s">
        <v>12</v>
      </c>
      <c r="L10" s="133" t="s">
        <v>13</v>
      </c>
      <c r="M10" s="134" t="s">
        <v>14</v>
      </c>
      <c r="N10" s="135" t="s">
        <v>15</v>
      </c>
      <c r="O10" s="136" t="s">
        <v>16</v>
      </c>
      <c r="P10" s="137" t="s">
        <v>17</v>
      </c>
      <c r="Q10" s="138" t="s">
        <v>18</v>
      </c>
      <c r="R10" s="138" t="s">
        <v>19</v>
      </c>
      <c r="S10" s="139" t="s">
        <v>20</v>
      </c>
      <c r="T10" s="139" t="s">
        <v>21</v>
      </c>
    </row>
    <row r="11" spans="2:20" ht="71.25" x14ac:dyDescent="0.25">
      <c r="B11" s="30" t="s">
        <v>22</v>
      </c>
      <c r="C11" s="153" t="s">
        <v>621</v>
      </c>
      <c r="D11" s="4" t="s">
        <v>23</v>
      </c>
      <c r="E11" s="4" t="s">
        <v>24</v>
      </c>
      <c r="F11" s="4" t="s">
        <v>25</v>
      </c>
      <c r="G11" s="4" t="s">
        <v>26</v>
      </c>
      <c r="H11" s="4" t="s">
        <v>27</v>
      </c>
      <c r="I11" s="43" t="s">
        <v>28</v>
      </c>
      <c r="J11" s="4" t="s">
        <v>29</v>
      </c>
      <c r="K11" s="99">
        <v>45861</v>
      </c>
      <c r="L11" s="5" t="s">
        <v>30</v>
      </c>
      <c r="M11" s="12">
        <v>45904</v>
      </c>
      <c r="N11" s="1" t="s">
        <v>31</v>
      </c>
      <c r="O11" s="12" cm="1">
        <f t="array" ref="O11">_xlfn.IFS(
    J11="Ter kennisgeving", "",
    AND(J11="Ter beoordeling", NOT(ISNUMBER(M11))), "",
    AND(J11="Ter beoordeling", N11="Ja", ISNUMBER(M11)), M11+7,
    AND(J11="Ter beoordeling", N11="Nee", ISNUMBER(M11)), M11+22,
    N11="", ""
)</f>
        <v>45926</v>
      </c>
      <c r="P11" s="1" t="s">
        <v>32</v>
      </c>
      <c r="Q11" s="2" t="s">
        <v>629</v>
      </c>
      <c r="R11" s="10"/>
      <c r="S11" s="3" t="s">
        <v>34</v>
      </c>
      <c r="T11" s="5" t="s">
        <v>35</v>
      </c>
    </row>
    <row r="12" spans="2:20" ht="42.75" x14ac:dyDescent="0.25">
      <c r="B12" s="30" t="s">
        <v>36</v>
      </c>
      <c r="C12" s="99">
        <v>45897</v>
      </c>
      <c r="D12" s="4" t="s">
        <v>37</v>
      </c>
      <c r="E12" s="4" t="s">
        <v>24</v>
      </c>
      <c r="F12" s="4" t="s">
        <v>38</v>
      </c>
      <c r="G12" s="4" t="s">
        <v>39</v>
      </c>
      <c r="H12" s="4" t="s">
        <v>40</v>
      </c>
      <c r="I12" s="43" t="s">
        <v>41</v>
      </c>
      <c r="J12" s="4" t="s">
        <v>29</v>
      </c>
      <c r="K12" s="99">
        <v>45904</v>
      </c>
      <c r="L12" s="5" t="s">
        <v>42</v>
      </c>
      <c r="M12" s="12"/>
      <c r="N12" s="1"/>
      <c r="O12" s="12" t="str" cm="1">
        <f t="array" ref="O12">_xlfn.IFS(
    J12="Ter kennisgeving", "",
    AND(J12="Ter beoordeling", NOT(ISNUMBER(M12))), "",
    AND(J12="Ter beoordeling", N12="Ja", ISNUMBER(M12)), M12+7,
    AND(J12="Ter beoordeling", N12="Nee", ISNUMBER(M12)), M12+22,
    N12="", ""
)</f>
        <v/>
      </c>
      <c r="P12" s="1"/>
      <c r="Q12" s="2"/>
      <c r="R12" s="10"/>
      <c r="S12" s="3" t="s">
        <v>43</v>
      </c>
      <c r="T12" s="5" t="s">
        <v>44</v>
      </c>
    </row>
    <row r="13" spans="2:20" ht="57" x14ac:dyDescent="0.25">
      <c r="B13" s="30" t="s">
        <v>45</v>
      </c>
      <c r="C13" s="99">
        <v>45898</v>
      </c>
      <c r="D13" s="4" t="s">
        <v>46</v>
      </c>
      <c r="E13" s="4" t="s">
        <v>24</v>
      </c>
      <c r="F13" s="4" t="s">
        <v>47</v>
      </c>
      <c r="G13" s="4" t="s">
        <v>48</v>
      </c>
      <c r="H13" s="4" t="s">
        <v>49</v>
      </c>
      <c r="I13" s="43" t="s">
        <v>41</v>
      </c>
      <c r="J13" s="4" t="s">
        <v>29</v>
      </c>
      <c r="K13" s="99">
        <v>45904</v>
      </c>
      <c r="L13" s="5" t="s">
        <v>42</v>
      </c>
      <c r="M13" s="12"/>
      <c r="N13" s="1"/>
      <c r="O13" s="12" t="str" cm="1">
        <f t="array" ref="O13">_xlfn.IFS(
    J13="Ter kennisgeving", "",
    AND(J13="Ter beoordeling", NOT(ISNUMBER(M13))), "",
    AND(J13="Ter beoordeling", N13="Ja", ISNUMBER(M13)), M13+7,
    AND(J13="Ter beoordeling", N13="Nee", ISNUMBER(M13)), M13+22,
    N13="", ""
)</f>
        <v/>
      </c>
      <c r="P13" s="1"/>
      <c r="Q13" s="2"/>
      <c r="R13" s="10"/>
      <c r="S13" s="3" t="s">
        <v>43</v>
      </c>
    </row>
    <row r="14" spans="2:20" ht="42.75" x14ac:dyDescent="0.25">
      <c r="B14" s="30" t="s">
        <v>50</v>
      </c>
      <c r="C14" s="99">
        <v>45898</v>
      </c>
      <c r="D14" s="4" t="s">
        <v>46</v>
      </c>
      <c r="E14" s="4" t="s">
        <v>24</v>
      </c>
      <c r="F14" s="4" t="s">
        <v>47</v>
      </c>
      <c r="G14" s="4" t="s">
        <v>51</v>
      </c>
      <c r="H14" s="4" t="s">
        <v>49</v>
      </c>
      <c r="I14" s="43" t="s">
        <v>41</v>
      </c>
      <c r="J14" s="4" t="s">
        <v>29</v>
      </c>
      <c r="K14" s="99">
        <v>45904</v>
      </c>
      <c r="L14" s="5" t="s">
        <v>42</v>
      </c>
      <c r="M14" s="12">
        <v>45981</v>
      </c>
      <c r="N14" s="1" t="s">
        <v>31</v>
      </c>
      <c r="O14" s="12" cm="1">
        <f t="array" ref="O14">_xlfn.IFS(
    J14="Ter kennisgeving", "",
    AND(J14="Ter beoordeling", NOT(ISNUMBER(M14))), "",
    AND(J14="Ter beoordeling", N14="Ja", ISNUMBER(M14)), M14+7,
    AND(J14="Ter beoordeling", N14="Nee", ISNUMBER(M14)), M14+22,
    N14="", ""
)</f>
        <v>46003</v>
      </c>
      <c r="P14" s="1"/>
      <c r="Q14" s="2"/>
      <c r="R14" s="10"/>
      <c r="S14" s="3"/>
      <c r="T14" s="5" t="s">
        <v>52</v>
      </c>
    </row>
    <row r="15" spans="2:20" ht="57" x14ac:dyDescent="0.25">
      <c r="B15" s="30" t="s">
        <v>53</v>
      </c>
      <c r="C15" s="154" t="s">
        <v>622</v>
      </c>
      <c r="D15" s="4" t="s">
        <v>23</v>
      </c>
      <c r="E15" s="4" t="s">
        <v>24</v>
      </c>
      <c r="F15" s="4" t="s">
        <v>54</v>
      </c>
      <c r="G15" s="4" t="s">
        <v>55</v>
      </c>
      <c r="H15" s="4" t="s">
        <v>56</v>
      </c>
      <c r="I15" s="43" t="s">
        <v>41</v>
      </c>
      <c r="J15" s="4" t="s">
        <v>29</v>
      </c>
      <c r="K15" s="18">
        <v>45959</v>
      </c>
      <c r="L15" s="5" t="s">
        <v>57</v>
      </c>
      <c r="M15" s="12">
        <v>45980</v>
      </c>
      <c r="N15" s="1" t="s">
        <v>31</v>
      </c>
      <c r="O15" s="12" cm="1">
        <f t="array" ref="O15">_xlfn.IFS(
    J15="Ter kennisgeving", "",
    AND(J15="Ter beoordeling", NOT(ISNUMBER(M15))), "",
    AND(J15="Ter beoordeling", N15="Ja", ISNUMBER(M15)), M15+7,
    AND(J15="Ter beoordeling", N15="Nee", ISNUMBER(M15)), M15+22,
    N15="", ""
)</f>
        <v>46002</v>
      </c>
      <c r="P15" s="1" t="s">
        <v>32</v>
      </c>
      <c r="Q15" s="2" t="s">
        <v>630</v>
      </c>
      <c r="R15" s="10"/>
      <c r="S15" s="3"/>
    </row>
    <row r="16" spans="2:20" ht="42.75" x14ac:dyDescent="0.25">
      <c r="B16" s="30" t="s">
        <v>58</v>
      </c>
      <c r="C16" s="18">
        <v>45971</v>
      </c>
      <c r="D16" s="4" t="s">
        <v>59</v>
      </c>
      <c r="E16" s="4" t="s">
        <v>60</v>
      </c>
      <c r="F16" s="4" t="s">
        <v>61</v>
      </c>
      <c r="G16" s="4" t="s">
        <v>62</v>
      </c>
      <c r="H16" s="4" t="s">
        <v>40</v>
      </c>
      <c r="I16" s="43">
        <v>46296</v>
      </c>
      <c r="J16" s="4" t="s">
        <v>63</v>
      </c>
      <c r="K16" s="18">
        <v>45974</v>
      </c>
      <c r="L16" s="5" t="s">
        <v>64</v>
      </c>
      <c r="M16" s="12"/>
      <c r="N16" s="1"/>
      <c r="O16" s="12" t="str" cm="1">
        <f t="array" ref="O16">_xlfn.IFS(
    J16="Ter kennisgeving", "",
    AND(J16="Ter beoordeling", NOT(ISNUMBER(M16))), "",
    AND(J16="Ter beoordeling", N16="Ja", ISNUMBER(M16)), M16+7,
    AND(J16="Ter beoordeling", N16="Nee", ISNUMBER(M16)), M16+22,
    N16="", ""
)</f>
        <v/>
      </c>
      <c r="P16" s="1"/>
      <c r="Q16" s="2" t="s">
        <v>628</v>
      </c>
      <c r="R16" s="10"/>
      <c r="S16" s="3" t="s">
        <v>34</v>
      </c>
      <c r="T16" s="5" t="s">
        <v>65</v>
      </c>
    </row>
    <row r="17" spans="2:20" ht="57" hidden="1" x14ac:dyDescent="0.25">
      <c r="B17" s="30" t="s">
        <v>66</v>
      </c>
      <c r="C17" s="18">
        <v>45981</v>
      </c>
      <c r="D17" s="4" t="s">
        <v>67</v>
      </c>
      <c r="E17" s="4" t="s">
        <v>60</v>
      </c>
      <c r="F17" s="4" t="s">
        <v>68</v>
      </c>
      <c r="G17" s="4" t="s">
        <v>69</v>
      </c>
      <c r="H17" s="4" t="s">
        <v>27</v>
      </c>
      <c r="I17" s="43" t="s">
        <v>41</v>
      </c>
      <c r="J17" s="4" t="s">
        <v>29</v>
      </c>
      <c r="K17" s="18">
        <v>45985</v>
      </c>
      <c r="M17" s="12"/>
      <c r="N17" s="1"/>
      <c r="O17" s="12" t="str" cm="1">
        <f t="array" ref="O17">_xlfn.IFS(
    J17="Ter kennisgeving", "",
    AND(J17="Ter beoordeling", NOT(ISNUMBER(M17))), "",
    AND(J17="Ter beoordeling", N17="Ja", ISNUMBER(M17)), M17+7,
    AND(J17="Ter beoordeling", N17="Nee", ISNUMBER(M17)), M17+22,
    N17="", ""
)</f>
        <v/>
      </c>
      <c r="P17" s="1"/>
      <c r="Q17" s="2"/>
      <c r="R17" s="10" t="s">
        <v>70</v>
      </c>
      <c r="S17" s="3"/>
    </row>
    <row r="18" spans="2:20" ht="42.75" x14ac:dyDescent="0.25">
      <c r="B18" s="30" t="s">
        <v>71</v>
      </c>
      <c r="C18" s="18">
        <v>45989</v>
      </c>
      <c r="D18" s="4" t="s">
        <v>72</v>
      </c>
      <c r="E18" s="4" t="s">
        <v>60</v>
      </c>
      <c r="F18" s="4" t="s">
        <v>73</v>
      </c>
      <c r="G18" s="4" t="s">
        <v>74</v>
      </c>
      <c r="H18" s="4" t="s">
        <v>27</v>
      </c>
      <c r="I18" s="43" t="s">
        <v>41</v>
      </c>
      <c r="J18" s="4" t="s">
        <v>29</v>
      </c>
      <c r="K18" s="18">
        <v>45992</v>
      </c>
      <c r="M18" s="12"/>
      <c r="N18" s="1"/>
      <c r="O18" s="12" t="str" cm="1">
        <f t="array" ref="O18">_xlfn.IFS(
    J18="Ter kennisgeving", "",
    AND(J18="Ter beoordeling", NOT(ISNUMBER(M18))), "",
    AND(J18="Ter beoordeling", N18="Ja", ISNUMBER(M18)), M18+7,
    AND(J18="Ter beoordeling", N18="Nee", ISNUMBER(M18)), M18+22,
    N18="", ""
)</f>
        <v/>
      </c>
      <c r="P18" s="1"/>
      <c r="Q18" s="2"/>
      <c r="R18" s="10" t="s">
        <v>70</v>
      </c>
      <c r="S18" s="3"/>
      <c r="T18" s="5" t="s">
        <v>75</v>
      </c>
    </row>
    <row r="19" spans="2:20" ht="85.5" x14ac:dyDescent="0.25">
      <c r="B19" s="30" t="s">
        <v>76</v>
      </c>
      <c r="C19" s="153" t="s">
        <v>623</v>
      </c>
      <c r="D19" s="4" t="s">
        <v>23</v>
      </c>
      <c r="E19" s="4" t="s">
        <v>24</v>
      </c>
      <c r="F19" s="4" t="s">
        <v>77</v>
      </c>
      <c r="G19" s="4" t="s">
        <v>78</v>
      </c>
      <c r="H19" s="4" t="s">
        <v>27</v>
      </c>
      <c r="I19" s="43" t="s">
        <v>41</v>
      </c>
      <c r="J19" s="4" t="s">
        <v>29</v>
      </c>
      <c r="K19" s="18">
        <v>45994</v>
      </c>
      <c r="L19" s="5" t="s">
        <v>64</v>
      </c>
      <c r="M19" s="12">
        <v>46006</v>
      </c>
      <c r="N19" s="1" t="s">
        <v>31</v>
      </c>
      <c r="O19" s="12" cm="1">
        <f t="array" ref="O19">_xlfn.IFS(
    J19="Ter kennisgeving", "",
    AND(J19="Ter beoordeling", NOT(ISNUMBER(M19))), "",
    AND(J19="Ter beoordeling", N19="Ja", ISNUMBER(M19)), M19+7,
    AND(J19="Ter beoordeling", N19="Nee", ISNUMBER(M19)), M19+22,
    N19="", ""
)</f>
        <v>46028</v>
      </c>
      <c r="P19" s="1" t="s">
        <v>32</v>
      </c>
      <c r="Q19" s="2" t="s">
        <v>628</v>
      </c>
      <c r="R19" s="10"/>
      <c r="S19" s="3" t="s">
        <v>34</v>
      </c>
    </row>
    <row r="20" spans="2:20" ht="42.75" x14ac:dyDescent="0.25">
      <c r="B20" s="30" t="s">
        <v>80</v>
      </c>
      <c r="C20" s="153" t="s">
        <v>620</v>
      </c>
      <c r="D20" s="4" t="s">
        <v>23</v>
      </c>
      <c r="E20" s="4" t="s">
        <v>24</v>
      </c>
      <c r="F20" s="4" t="s">
        <v>81</v>
      </c>
      <c r="G20" s="4" t="s">
        <v>82</v>
      </c>
      <c r="H20" s="4" t="s">
        <v>27</v>
      </c>
      <c r="I20" s="43" t="s">
        <v>41</v>
      </c>
      <c r="J20" s="4" t="s">
        <v>29</v>
      </c>
      <c r="K20" s="18">
        <v>45999</v>
      </c>
      <c r="L20" s="5" t="s">
        <v>629</v>
      </c>
      <c r="M20" s="12"/>
      <c r="N20" s="1"/>
      <c r="O20" s="12" t="str" cm="1">
        <f t="array" ref="O20">_xlfn.IFS(
    J20="Ter kennisgeving", "",
    AND(J20="Ter beoordeling", NOT(ISNUMBER(M20))), "",
    AND(J20="Ter beoordeling", N20="Ja", ISNUMBER(M20)), M20+7,
    AND(J20="Ter beoordeling", N20="Nee", ISNUMBER(M20)), M20+22,
    N20="", ""
)</f>
        <v/>
      </c>
      <c r="P20" s="1"/>
      <c r="Q20" s="2"/>
      <c r="R20" s="10"/>
      <c r="S20" s="3"/>
    </row>
    <row r="21" spans="2:20" ht="42.75" x14ac:dyDescent="0.25">
      <c r="B21" s="30" t="s">
        <v>83</v>
      </c>
      <c r="C21" s="153" t="s">
        <v>620</v>
      </c>
      <c r="D21" s="4" t="s">
        <v>37</v>
      </c>
      <c r="E21" s="4" t="s">
        <v>24</v>
      </c>
      <c r="F21" s="4" t="s">
        <v>84</v>
      </c>
      <c r="G21" s="4" t="s">
        <v>85</v>
      </c>
      <c r="H21" s="4" t="s">
        <v>27</v>
      </c>
      <c r="I21" s="43" t="s">
        <v>41</v>
      </c>
      <c r="J21" s="4" t="s">
        <v>29</v>
      </c>
      <c r="K21" s="18">
        <v>45999</v>
      </c>
      <c r="L21" s="5" t="s">
        <v>629</v>
      </c>
      <c r="M21" s="12">
        <v>46041</v>
      </c>
      <c r="N21" s="1" t="s">
        <v>31</v>
      </c>
      <c r="O21" s="12" cm="1">
        <f t="array" ref="O21">_xlfn.IFS(
    J21="Ter kennisgeving", "",
    AND(J21="Ter beoordeling", NOT(ISNUMBER(M21))), "",
    AND(J21="Ter beoordeling", N21="Ja", ISNUMBER(M21)), M21+7,
    AND(J21="Ter beoordeling", N21="Nee", ISNUMBER(M21)), M21+22,
    N21="", ""
)</f>
        <v>46063</v>
      </c>
      <c r="P21" s="1"/>
      <c r="Q21" s="2"/>
      <c r="R21" s="10" t="s">
        <v>70</v>
      </c>
      <c r="S21" s="3"/>
    </row>
    <row r="22" spans="2:20" ht="42.75" x14ac:dyDescent="0.25">
      <c r="B22" s="31" t="s">
        <v>86</v>
      </c>
      <c r="C22" s="18">
        <v>46003</v>
      </c>
      <c r="D22" s="4" t="s">
        <v>87</v>
      </c>
      <c r="E22" s="4" t="s">
        <v>24</v>
      </c>
      <c r="F22" s="4" t="s">
        <v>88</v>
      </c>
      <c r="G22" s="4" t="s">
        <v>615</v>
      </c>
      <c r="H22" s="4" t="s">
        <v>56</v>
      </c>
      <c r="I22" s="43">
        <v>46174</v>
      </c>
      <c r="J22" s="4" t="s">
        <v>29</v>
      </c>
      <c r="K22" s="18">
        <v>46006</v>
      </c>
      <c r="L22" s="5" t="s">
        <v>629</v>
      </c>
      <c r="M22" s="12">
        <v>46058</v>
      </c>
      <c r="N22" s="1" t="s">
        <v>31</v>
      </c>
      <c r="O22" s="12" cm="1">
        <f t="array" ref="O22">_xlfn.IFS(
    J22="Ter kennisgeving", "",
    AND(J22="Ter beoordeling", NOT(ISNUMBER(M22))), "",
    AND(J22="Ter beoordeling", N22="Ja", ISNUMBER(M22)), M22+7,
    AND(J22="Ter beoordeling", N22="Nee", ISNUMBER(M22)), M22+22,
    N22="", ""
)</f>
        <v>46080</v>
      </c>
      <c r="P22" s="1"/>
      <c r="Q22" s="2"/>
      <c r="R22" s="10" t="s">
        <v>70</v>
      </c>
      <c r="S22" s="3"/>
    </row>
    <row r="23" spans="2:20" ht="42.75" x14ac:dyDescent="0.25">
      <c r="B23" s="31" t="s">
        <v>89</v>
      </c>
      <c r="C23" s="153" t="s">
        <v>619</v>
      </c>
      <c r="D23" s="4" t="s">
        <v>90</v>
      </c>
      <c r="E23" s="4" t="s">
        <v>24</v>
      </c>
      <c r="F23" s="4" t="s">
        <v>91</v>
      </c>
      <c r="G23" s="4" t="s">
        <v>92</v>
      </c>
      <c r="H23" s="4" t="s">
        <v>27</v>
      </c>
      <c r="I23" s="43" t="s">
        <v>41</v>
      </c>
      <c r="J23" s="4" t="s">
        <v>29</v>
      </c>
      <c r="K23" s="18">
        <v>46015</v>
      </c>
      <c r="L23" s="5" t="s">
        <v>629</v>
      </c>
      <c r="M23" s="12"/>
      <c r="N23" s="1"/>
      <c r="O23" s="12" t="str" cm="1">
        <f t="array" ref="O23">_xlfn.IFS(
    J23="Ter kennisgeving", "",
    AND(J23="Ter beoordeling", NOT(ISNUMBER(M23))), "",
    AND(J23="Ter beoordeling", N23="Ja", ISNUMBER(M23)), M23+7,
    AND(J23="Ter beoordeling", N23="Nee", ISNUMBER(M23)), M23+22,
    N23="", ""
)</f>
        <v/>
      </c>
      <c r="P23" s="1"/>
      <c r="Q23" s="2"/>
      <c r="R23" s="10"/>
      <c r="S23" s="3"/>
      <c r="T23" s="5" t="s">
        <v>93</v>
      </c>
    </row>
    <row r="24" spans="2:20" ht="28.5" hidden="1" x14ac:dyDescent="0.25">
      <c r="B24" s="4" t="s">
        <v>94</v>
      </c>
      <c r="C24" s="18">
        <v>46024</v>
      </c>
      <c r="D24" s="4" t="s">
        <v>46</v>
      </c>
      <c r="E24" s="4" t="s">
        <v>95</v>
      </c>
      <c r="F24" s="4" t="s">
        <v>96</v>
      </c>
      <c r="G24" s="4" t="s">
        <v>97</v>
      </c>
      <c r="H24" s="4" t="s">
        <v>98</v>
      </c>
      <c r="I24" s="43" t="s">
        <v>41</v>
      </c>
      <c r="J24" s="4" t="s">
        <v>63</v>
      </c>
      <c r="K24" s="18">
        <v>46024</v>
      </c>
      <c r="L24" s="5" t="s">
        <v>33</v>
      </c>
      <c r="M24" s="12"/>
      <c r="N24" s="1"/>
      <c r="O24" s="12" t="str" cm="1">
        <f t="array" ref="O24">_xlfn.IFS(
    J24="Ter kennisgeving", "",
    AND(J24="Ter beoordeling", NOT(ISNUMBER(M24))), "",
    AND(J24="Ter beoordeling", N24="Ja", ISNUMBER(M24)), M24+7,
    AND(J24="Ter beoordeling", N24="Nee", ISNUMBER(M24)), M24+22,
    N24="", ""
)</f>
        <v/>
      </c>
      <c r="P24" s="1"/>
      <c r="Q24" s="2"/>
      <c r="R24" s="10">
        <v>46028</v>
      </c>
      <c r="S24" s="3" t="s">
        <v>34</v>
      </c>
    </row>
    <row r="25" spans="2:20" ht="28.5" hidden="1" x14ac:dyDescent="0.25">
      <c r="B25" s="4" t="s">
        <v>599</v>
      </c>
      <c r="C25" s="18">
        <v>46029</v>
      </c>
      <c r="D25" s="4" t="s">
        <v>23</v>
      </c>
      <c r="E25" s="4" t="s">
        <v>24</v>
      </c>
      <c r="F25" s="4" t="s">
        <v>597</v>
      </c>
      <c r="G25" s="4" t="s">
        <v>598</v>
      </c>
      <c r="H25" s="4" t="s">
        <v>98</v>
      </c>
      <c r="I25" s="43" t="s">
        <v>595</v>
      </c>
      <c r="J25" s="4" t="s">
        <v>63</v>
      </c>
      <c r="K25" s="18">
        <v>46029</v>
      </c>
      <c r="L25" s="5" t="s">
        <v>33</v>
      </c>
      <c r="M25" s="12"/>
      <c r="N25" s="1"/>
      <c r="O25" s="12"/>
      <c r="P25" s="1"/>
      <c r="Q25" s="2"/>
      <c r="R25" s="10">
        <v>46030</v>
      </c>
      <c r="S25" s="3" t="s">
        <v>34</v>
      </c>
    </row>
    <row r="26" spans="2:20" ht="71.25" x14ac:dyDescent="0.25">
      <c r="B26" s="31" t="s">
        <v>99</v>
      </c>
      <c r="C26" s="153" t="s">
        <v>618</v>
      </c>
      <c r="D26" s="4" t="s">
        <v>59</v>
      </c>
      <c r="E26" s="4" t="s">
        <v>100</v>
      </c>
      <c r="F26" s="4" t="s">
        <v>101</v>
      </c>
      <c r="G26" s="43" t="s">
        <v>102</v>
      </c>
      <c r="H26" s="4" t="s">
        <v>40</v>
      </c>
      <c r="I26" s="43" t="s">
        <v>103</v>
      </c>
      <c r="J26" s="4" t="s">
        <v>63</v>
      </c>
      <c r="K26" s="18">
        <v>46034</v>
      </c>
      <c r="L26" s="5" t="s">
        <v>628</v>
      </c>
      <c r="M26" s="12"/>
      <c r="N26" s="1"/>
      <c r="O26" s="12" t="str" cm="1">
        <f t="array" ref="O26">_xlfn.IFS(
    J26="Ter kennisgeving", "",
    AND(J26="Ter beoordeling", NOT(ISNUMBER(M26))), "",
    AND(J26="Ter beoordeling", N26="Ja", ISNUMBER(M26)), M26+7,
    AND(J26="Ter beoordeling", N26="Nee", ISNUMBER(M26)), M26+22,
    N26="", ""
)</f>
        <v/>
      </c>
      <c r="P26" s="1"/>
      <c r="Q26" s="2"/>
      <c r="R26" s="10"/>
      <c r="S26" s="3"/>
    </row>
    <row r="27" spans="2:20" ht="42.75" x14ac:dyDescent="0.25">
      <c r="B27" s="31" t="s">
        <v>104</v>
      </c>
      <c r="C27" s="18">
        <v>46036</v>
      </c>
      <c r="D27" s="4" t="s">
        <v>59</v>
      </c>
      <c r="E27" s="4" t="s">
        <v>100</v>
      </c>
      <c r="F27" s="4" t="s">
        <v>105</v>
      </c>
      <c r="G27" s="4" t="s">
        <v>106</v>
      </c>
      <c r="H27" s="4" t="s">
        <v>40</v>
      </c>
      <c r="I27" s="43" t="s">
        <v>41</v>
      </c>
      <c r="J27" s="4" t="s">
        <v>63</v>
      </c>
      <c r="K27" s="18">
        <v>46036</v>
      </c>
      <c r="L27" s="5" t="s">
        <v>628</v>
      </c>
      <c r="M27" s="12"/>
      <c r="N27" s="1" t="s">
        <v>32</v>
      </c>
      <c r="O27" s="12" t="str" cm="1">
        <f t="array" ref="O27">_xlfn.IFS(
    J27="Ter kennisgeving", "",
    AND(J27="Ter beoordeling", NOT(ISNUMBER(M27))), "",
    AND(J27="Ter beoordeling", N27="Ja", ISNUMBER(M27)), M27+7,
    AND(J27="Ter beoordeling", N27="Nee", ISNUMBER(M27)), M27+22,
    N27="", ""
)</f>
        <v/>
      </c>
      <c r="P27" s="1"/>
      <c r="Q27" s="2"/>
      <c r="R27" s="10">
        <v>46044</v>
      </c>
      <c r="S27" s="3" t="s">
        <v>34</v>
      </c>
    </row>
    <row r="28" spans="2:20" ht="28.5" hidden="1" x14ac:dyDescent="0.25">
      <c r="B28" s="4" t="s">
        <v>596</v>
      </c>
      <c r="C28" s="18">
        <v>46041</v>
      </c>
      <c r="D28" s="4" t="s">
        <v>23</v>
      </c>
      <c r="E28" s="4" t="s">
        <v>24</v>
      </c>
      <c r="F28" s="4" t="s">
        <v>597</v>
      </c>
      <c r="G28" s="4" t="s">
        <v>598</v>
      </c>
      <c r="H28" s="4" t="s">
        <v>98</v>
      </c>
      <c r="I28" s="43" t="s">
        <v>595</v>
      </c>
      <c r="J28" s="4" t="s">
        <v>63</v>
      </c>
      <c r="K28" s="18">
        <v>46041</v>
      </c>
      <c r="L28" s="5" t="s">
        <v>79</v>
      </c>
      <c r="M28" s="12"/>
      <c r="N28" s="1"/>
      <c r="O28" s="12"/>
      <c r="P28" s="1"/>
      <c r="Q28" s="2"/>
      <c r="R28" s="10">
        <v>46045</v>
      </c>
      <c r="S28" s="3" t="s">
        <v>34</v>
      </c>
    </row>
    <row r="29" spans="2:20" ht="42.75" hidden="1" x14ac:dyDescent="0.25">
      <c r="B29" s="150" t="s">
        <v>600</v>
      </c>
      <c r="C29" s="18">
        <v>46041</v>
      </c>
      <c r="D29" s="4" t="s">
        <v>67</v>
      </c>
      <c r="E29" s="4" t="s">
        <v>202</v>
      </c>
      <c r="F29" s="4" t="s">
        <v>601</v>
      </c>
      <c r="G29" s="4" t="s">
        <v>602</v>
      </c>
      <c r="H29" s="4" t="s">
        <v>98</v>
      </c>
      <c r="I29" s="43" t="s">
        <v>595</v>
      </c>
      <c r="J29" s="4" t="s">
        <v>63</v>
      </c>
      <c r="K29" s="18">
        <v>46041</v>
      </c>
      <c r="L29" s="5" t="s">
        <v>79</v>
      </c>
      <c r="M29" s="12"/>
      <c r="N29" s="1"/>
      <c r="O29" s="12"/>
      <c r="P29" s="1"/>
      <c r="Q29" s="2"/>
      <c r="R29" s="10">
        <v>46049</v>
      </c>
      <c r="S29" s="3" t="s">
        <v>34</v>
      </c>
    </row>
    <row r="30" spans="2:20" ht="28.5" hidden="1" x14ac:dyDescent="0.25">
      <c r="B30" s="150" t="s">
        <v>593</v>
      </c>
      <c r="C30" s="18">
        <v>46044</v>
      </c>
      <c r="D30" s="4" t="s">
        <v>23</v>
      </c>
      <c r="E30" s="4" t="s">
        <v>24</v>
      </c>
      <c r="F30" s="4" t="s">
        <v>129</v>
      </c>
      <c r="G30" s="4" t="s">
        <v>594</v>
      </c>
      <c r="H30" s="4" t="s">
        <v>98</v>
      </c>
      <c r="I30" s="43" t="s">
        <v>595</v>
      </c>
      <c r="J30" s="4" t="s">
        <v>63</v>
      </c>
      <c r="K30" s="18">
        <v>46044</v>
      </c>
      <c r="L30" s="5" t="s">
        <v>79</v>
      </c>
      <c r="M30" s="12"/>
      <c r="N30" s="1"/>
      <c r="O30" s="12" t="str" cm="1">
        <f t="array" ref="O30">_xlfn.IFS(
    J30="Ter kennisgeving", "",
    AND(J30="Ter beoordeling", NOT(ISNUMBER(M30))), "",
    AND(J30="Ter beoordeling", N30="Ja", ISNUMBER(M30)), M30+7,
    AND(J30="Ter beoordeling", N30="Nee", ISNUMBER(M30)), M30+22,
    N30="", ""
)</f>
        <v/>
      </c>
      <c r="P30" s="1"/>
      <c r="Q30" s="2"/>
      <c r="R30" s="10">
        <v>46045</v>
      </c>
      <c r="S30" s="3" t="s">
        <v>34</v>
      </c>
    </row>
    <row r="31" spans="2:20" ht="28.5" hidden="1" x14ac:dyDescent="0.25">
      <c r="B31" s="150" t="s">
        <v>603</v>
      </c>
      <c r="C31" s="18">
        <v>46055</v>
      </c>
      <c r="D31" s="4" t="s">
        <v>23</v>
      </c>
      <c r="E31" s="4" t="s">
        <v>95</v>
      </c>
      <c r="F31" s="4" t="s">
        <v>604</v>
      </c>
      <c r="G31" s="4" t="s">
        <v>605</v>
      </c>
      <c r="H31" s="4" t="s">
        <v>98</v>
      </c>
      <c r="I31" s="43" t="s">
        <v>595</v>
      </c>
      <c r="J31" s="4" t="s">
        <v>63</v>
      </c>
      <c r="K31" s="18">
        <v>46055</v>
      </c>
      <c r="L31" s="5" t="s">
        <v>606</v>
      </c>
      <c r="M31" s="12"/>
      <c r="N31" s="1"/>
      <c r="O31" s="12"/>
      <c r="P31" s="1"/>
      <c r="Q31" s="2"/>
      <c r="R31" s="10">
        <v>46056</v>
      </c>
      <c r="S31" s="3" t="s">
        <v>34</v>
      </c>
    </row>
    <row r="32" spans="2:20" ht="28.5" hidden="1" x14ac:dyDescent="0.25">
      <c r="B32" s="4" t="s">
        <v>607</v>
      </c>
      <c r="C32" s="18">
        <v>46056</v>
      </c>
      <c r="D32" s="4" t="s">
        <v>46</v>
      </c>
      <c r="E32" s="4" t="s">
        <v>95</v>
      </c>
      <c r="F32" s="4" t="s">
        <v>608</v>
      </c>
      <c r="G32" s="4" t="s">
        <v>97</v>
      </c>
      <c r="H32" s="4" t="s">
        <v>98</v>
      </c>
      <c r="I32" s="43" t="s">
        <v>595</v>
      </c>
      <c r="J32" s="4" t="s">
        <v>63</v>
      </c>
      <c r="K32" s="18">
        <v>46056</v>
      </c>
      <c r="L32" s="5" t="s">
        <v>606</v>
      </c>
      <c r="M32" s="12"/>
      <c r="N32" s="1"/>
      <c r="O32" s="12" t="str" cm="1">
        <f t="array" ref="O32">_xlfn.IFS(
    J32="Ter kennisgeving", "",
    AND(J32="Ter beoordeling", NOT(ISNUMBER(M32))), "",
    AND(J32="Ter beoordeling", N32="Ja", ISNUMBER(M32)), M32+7,
    AND(J32="Ter beoordeling", N32="Nee", ISNUMBER(M32)), M32+22,
    N32="", ""
)</f>
        <v/>
      </c>
      <c r="P32" s="1"/>
      <c r="Q32" s="2"/>
      <c r="R32" s="10">
        <v>46057</v>
      </c>
      <c r="S32" s="3" t="s">
        <v>34</v>
      </c>
    </row>
    <row r="33" spans="2:19" hidden="1" x14ac:dyDescent="0.25">
      <c r="B33" s="4"/>
      <c r="C33" s="18"/>
      <c r="D33" s="4"/>
      <c r="E33" s="4"/>
      <c r="F33" s="4"/>
      <c r="G33" s="4"/>
      <c r="H33" s="4"/>
      <c r="I33" s="43"/>
      <c r="J33" s="4"/>
      <c r="K33" s="19"/>
      <c r="M33" s="12"/>
      <c r="N33" s="1"/>
      <c r="O33" s="12" t="str" cm="1">
        <f t="array" ref="O33">_xlfn.IFS(
    J33="Ter kennisgeving", "",
    AND(J33="Ter beoordeling", NOT(ISNUMBER(M33))), "",
    AND(J33="Ter beoordeling", N33="Ja", ISNUMBER(M33)), M33+7,
    AND(J33="Ter beoordeling", N33="Nee", ISNUMBER(M33)), M33+22,
    N33="", ""
)</f>
        <v/>
      </c>
      <c r="P33" s="1"/>
      <c r="Q33" s="2"/>
      <c r="R33" s="10"/>
      <c r="S33" s="3"/>
    </row>
    <row r="34" spans="2:19" hidden="1" x14ac:dyDescent="0.25">
      <c r="B34" s="4"/>
      <c r="C34" s="18"/>
      <c r="D34" s="4"/>
      <c r="E34" s="4"/>
      <c r="F34" s="4"/>
      <c r="G34" s="4"/>
      <c r="H34" s="4"/>
      <c r="I34" s="43"/>
      <c r="J34" s="4"/>
      <c r="K34" s="19"/>
      <c r="M34" s="12"/>
      <c r="N34" s="1"/>
      <c r="O34" s="12" t="str" cm="1">
        <f t="array" ref="O34">_xlfn.IFS(
    J34="Ter kennisgeving", "",
    AND(J34="Ter beoordeling", NOT(ISNUMBER(M34))), "",
    AND(J34="Ter beoordeling", N34="Ja", ISNUMBER(M34)), M34+7,
    AND(J34="Ter beoordeling", N34="Nee", ISNUMBER(M34)), M34+22,
    N34="", ""
)</f>
        <v/>
      </c>
      <c r="P34" s="1"/>
      <c r="Q34" s="2"/>
      <c r="R34" s="10"/>
      <c r="S34" s="3"/>
    </row>
    <row r="35" spans="2:19" hidden="1" x14ac:dyDescent="0.25">
      <c r="B35" s="4"/>
      <c r="C35" s="18"/>
      <c r="D35" s="4"/>
      <c r="E35" s="4"/>
      <c r="F35" s="4"/>
      <c r="G35" s="4"/>
      <c r="H35" s="4"/>
      <c r="I35" s="43"/>
      <c r="J35" s="4"/>
      <c r="K35" s="19"/>
      <c r="M35" s="12"/>
      <c r="N35" s="1"/>
      <c r="O35" s="12" t="str" cm="1">
        <f t="array" ref="O35">_xlfn.IFS(
    J35="Ter kennisgeving", "",
    AND(J35="Ter beoordeling", NOT(ISNUMBER(M35))), "",
    AND(J35="Ter beoordeling", N35="Ja", ISNUMBER(M35)), M35+7,
    AND(J35="Ter beoordeling", N35="Nee", ISNUMBER(M35)), M35+22,
    N35="", ""
)</f>
        <v/>
      </c>
      <c r="P35" s="1"/>
      <c r="Q35" s="2"/>
      <c r="R35" s="10"/>
      <c r="S35" s="3"/>
    </row>
    <row r="36" spans="2:19" hidden="1" x14ac:dyDescent="0.25">
      <c r="B36" s="4"/>
      <c r="C36" s="18"/>
      <c r="D36" s="4"/>
      <c r="E36" s="4"/>
      <c r="F36" s="4"/>
      <c r="G36" s="4"/>
      <c r="H36" s="4"/>
      <c r="I36" s="43"/>
      <c r="J36" s="4"/>
      <c r="K36" s="18"/>
      <c r="M36" s="12"/>
      <c r="N36" s="1"/>
      <c r="O36" s="12" t="str" cm="1">
        <f t="array" ref="O36">_xlfn.IFS(
    J36="Ter kennisgeving", "",
    AND(J36="Ter beoordeling", NOT(ISNUMBER(M36))), "",
    AND(J36="Ter beoordeling", N36="Ja", ISNUMBER(M36)), M36+7,
    AND(J36="Ter beoordeling", N36="Nee", ISNUMBER(M36)), M36+22,
    N36="", ""
)</f>
        <v/>
      </c>
      <c r="P36" s="1"/>
      <c r="Q36" s="2"/>
      <c r="R36" s="10"/>
      <c r="S36" s="3"/>
    </row>
    <row r="37" spans="2:19" hidden="1" x14ac:dyDescent="0.25">
      <c r="B37" s="4"/>
      <c r="C37" s="18"/>
      <c r="D37" s="4"/>
      <c r="E37" s="4"/>
      <c r="F37" s="4"/>
      <c r="G37" s="4"/>
      <c r="H37" s="4"/>
      <c r="I37" s="43"/>
      <c r="J37" s="4"/>
      <c r="K37" s="19"/>
      <c r="M37" s="12"/>
      <c r="N37" s="1"/>
      <c r="O37" s="12" t="str" cm="1">
        <f t="array" ref="O37">_xlfn.IFS(
    J37="Ter kennisgeving", "",
    AND(J37="Ter beoordeling", NOT(ISNUMBER(M37))), "",
    AND(J37="Ter beoordeling", N37="Ja", ISNUMBER(M37)), M37+7,
    AND(J37="Ter beoordeling", N37="Nee", ISNUMBER(M37)), M37+22,
    N37="", ""
)</f>
        <v/>
      </c>
      <c r="P37" s="1"/>
      <c r="Q37" s="2"/>
      <c r="R37" s="10"/>
      <c r="S37" s="3"/>
    </row>
    <row r="38" spans="2:19" hidden="1" x14ac:dyDescent="0.25">
      <c r="C38" s="18"/>
      <c r="E38" s="4"/>
      <c r="H38" s="4"/>
      <c r="J38" s="4"/>
      <c r="K38" s="17"/>
      <c r="N38" s="1"/>
      <c r="O38" s="12" t="str" cm="1">
        <f t="array" ref="O38">_xlfn.IFS(
    J38="Ter kennisgeving", "",
    AND(J38="Ter beoordeling", NOT(ISNUMBER(M38))), "",
    AND(J38="Ter beoordeling", N38="Ja", ISNUMBER(M38)), M38+7,
    AND(J38="Ter beoordeling", N38="Nee", ISNUMBER(M38)), M38+22,
    N38="", ""
)</f>
        <v/>
      </c>
      <c r="P38" s="1"/>
      <c r="Q38" s="2"/>
      <c r="R38" s="10"/>
      <c r="S38" s="3"/>
    </row>
    <row r="39" spans="2:19" hidden="1" x14ac:dyDescent="0.25">
      <c r="C39" s="18"/>
      <c r="E39" s="4"/>
      <c r="H39" s="4"/>
      <c r="J39" s="4"/>
      <c r="N39" s="1"/>
      <c r="O39" s="12" t="str" cm="1">
        <f t="array" ref="O39">_xlfn.IFS(
    J39="Ter kennisgeving", "",
    AND(J39="Ter beoordeling", NOT(ISNUMBER(M39))), "",
    AND(J39="Ter beoordeling", N39="Ja", ISNUMBER(M39)), M39+7,
    AND(J39="Ter beoordeling", N39="Nee", ISNUMBER(M39)), M39+22,
    N39="", ""
)</f>
        <v/>
      </c>
      <c r="P39" s="1"/>
      <c r="Q39" s="2"/>
      <c r="R39" s="10"/>
      <c r="S39" s="3"/>
    </row>
    <row r="40" spans="2:19" hidden="1" x14ac:dyDescent="0.25">
      <c r="C40" s="18"/>
      <c r="E40" s="4"/>
      <c r="H40" s="4"/>
      <c r="J40" s="4"/>
      <c r="N40" s="1"/>
      <c r="O40" s="12" t="str" cm="1">
        <f t="array" ref="O40">_xlfn.IFS(
    J40="Ter kennisgeving", "",
    AND(J40="Ter beoordeling", NOT(ISNUMBER(M40))), "",
    AND(J40="Ter beoordeling", N40="Ja", ISNUMBER(M40)), M40+7,
    AND(J40="Ter beoordeling", N40="Nee", ISNUMBER(M40)), M40+22,
    N40="", ""
)</f>
        <v/>
      </c>
      <c r="P40" s="1"/>
      <c r="Q40" s="2"/>
      <c r="R40" s="10"/>
      <c r="S40" s="3"/>
    </row>
    <row r="41" spans="2:19" hidden="1" x14ac:dyDescent="0.25">
      <c r="C41" s="18"/>
      <c r="E41" s="4"/>
      <c r="H41" s="4"/>
      <c r="J41" s="4"/>
      <c r="N41" s="1"/>
      <c r="O41" s="12" t="str" cm="1">
        <f t="array" ref="O41">_xlfn.IFS(
    J41="Ter kennisgeving", "",
    AND(J41="Ter beoordeling", NOT(ISNUMBER(M41))), "",
    AND(J41="Ter beoordeling", N41="Ja", ISNUMBER(M41)), M41+7,
    AND(J41="Ter beoordeling", N41="Nee", ISNUMBER(M41)), M41+22,
    N41="", ""
)</f>
        <v/>
      </c>
      <c r="P41" s="1"/>
      <c r="Q41" s="2"/>
      <c r="R41" s="10"/>
      <c r="S41" s="3"/>
    </row>
    <row r="42" spans="2:19" hidden="1" x14ac:dyDescent="0.25">
      <c r="C42" s="18"/>
      <c r="E42" s="4"/>
      <c r="H42" s="4"/>
      <c r="J42" s="4"/>
      <c r="N42" s="1"/>
      <c r="O42" s="12" t="str" cm="1">
        <f t="array" ref="O42">_xlfn.IFS(
    J42="Ter kennisgeving", "",
    AND(J42="Ter beoordeling", NOT(ISNUMBER(M42))), "",
    AND(J42="Ter beoordeling", N42="Ja", ISNUMBER(M42)), M42+7,
    AND(J42="Ter beoordeling", N42="Nee", ISNUMBER(M42)), M42+22,
    N42="", ""
)</f>
        <v/>
      </c>
      <c r="P42" s="1"/>
      <c r="Q42" s="2"/>
      <c r="R42" s="10"/>
      <c r="S42" s="3"/>
    </row>
    <row r="43" spans="2:19" hidden="1" x14ac:dyDescent="0.25">
      <c r="C43" s="18"/>
      <c r="E43" s="4"/>
      <c r="H43" s="4"/>
      <c r="J43" s="4"/>
      <c r="N43" s="1"/>
      <c r="O43" s="12" t="str" cm="1">
        <f t="array" ref="O43">_xlfn.IFS(
    J43="Ter kennisgeving", "",
    AND(J43="Ter beoordeling", NOT(ISNUMBER(M43))), "",
    AND(J43="Ter beoordeling", N43="Ja", ISNUMBER(M43)), M43+7,
    AND(J43="Ter beoordeling", N43="Nee", ISNUMBER(M43)), M43+22,
    N43="", ""
)</f>
        <v/>
      </c>
      <c r="P43" s="1"/>
      <c r="Q43" s="2"/>
      <c r="R43" s="10"/>
      <c r="S43" s="3"/>
    </row>
    <row r="44" spans="2:19" hidden="1" x14ac:dyDescent="0.25">
      <c r="C44" s="18"/>
      <c r="E44" s="4"/>
      <c r="H44" s="4"/>
      <c r="J44" s="4"/>
      <c r="K44" s="17"/>
      <c r="N44" s="1"/>
      <c r="O44" s="12" t="str" cm="1">
        <f t="array" ref="O44">_xlfn.IFS(
    J44="Ter kennisgeving", "",
    AND(J44="Ter beoordeling", NOT(ISNUMBER(M44))), "",
    AND(J44="Ter beoordeling", N44="Ja", ISNUMBER(M44)), M44+7,
    AND(J44="Ter beoordeling", N44="Nee", ISNUMBER(M44)), M44+22,
    N44="", ""
)</f>
        <v/>
      </c>
      <c r="P44" s="1"/>
      <c r="Q44" s="2"/>
      <c r="R44" s="10"/>
      <c r="S44" s="3"/>
    </row>
    <row r="45" spans="2:19" hidden="1" x14ac:dyDescent="0.25">
      <c r="C45" s="18"/>
      <c r="E45" s="4"/>
      <c r="H45" s="4"/>
      <c r="J45" s="4"/>
      <c r="N45" s="1"/>
      <c r="O45" s="12" t="str" cm="1">
        <f t="array" ref="O45">_xlfn.IFS(
    J45="Ter kennisgeving", "",
    AND(J45="Ter beoordeling", NOT(ISNUMBER(M45))), "",
    AND(J45="Ter beoordeling", N45="Ja", ISNUMBER(M45)), M45+7,
    AND(J45="Ter beoordeling", N45="Nee", ISNUMBER(M45)), M45+22,
    N45="", ""
)</f>
        <v/>
      </c>
      <c r="P45" s="1"/>
      <c r="Q45" s="2"/>
      <c r="R45" s="10"/>
      <c r="S45" s="3"/>
    </row>
    <row r="46" spans="2:19" hidden="1" x14ac:dyDescent="0.25">
      <c r="C46" s="18"/>
      <c r="E46" s="4"/>
      <c r="H46" s="4"/>
      <c r="J46" s="4"/>
      <c r="N46" s="1"/>
      <c r="O46" s="12" t="str" cm="1">
        <f t="array" ref="O46">_xlfn.IFS(
    J46="Ter kennisgeving", "",
    AND(J46="Ter beoordeling", NOT(ISNUMBER(M46))), "",
    AND(J46="Ter beoordeling", N46="Ja", ISNUMBER(M46)), M46+7,
    AND(J46="Ter beoordeling", N46="Nee", ISNUMBER(M46)), M46+22,
    N46="", ""
)</f>
        <v/>
      </c>
      <c r="P46" s="1"/>
      <c r="Q46" s="2"/>
      <c r="R46" s="10"/>
      <c r="S46" s="3"/>
    </row>
    <row r="47" spans="2:19" hidden="1" x14ac:dyDescent="0.25">
      <c r="C47" s="18"/>
      <c r="E47" s="4"/>
      <c r="H47" s="4"/>
      <c r="J47" s="4"/>
      <c r="N47" s="1"/>
      <c r="O47" s="12" t="str" cm="1">
        <f t="array" ref="O47">_xlfn.IFS(
    J47="Ter kennisgeving", "",
    AND(J47="Ter beoordeling", NOT(ISNUMBER(M47))), "",
    AND(J47="Ter beoordeling", N47="Ja", ISNUMBER(M47)), M47+7,
    AND(J47="Ter beoordeling", N47="Nee", ISNUMBER(M47)), M47+22,
    N47="", ""
)</f>
        <v/>
      </c>
      <c r="P47" s="1"/>
      <c r="Q47" s="2"/>
      <c r="R47" s="10"/>
      <c r="S47" s="3"/>
    </row>
    <row r="48" spans="2:19" hidden="1" x14ac:dyDescent="0.25">
      <c r="C48" s="18"/>
      <c r="E48" s="4"/>
      <c r="H48" s="4"/>
      <c r="J48" s="4"/>
      <c r="N48" s="1"/>
      <c r="O48" s="12" t="str" cm="1">
        <f t="array" ref="O48">_xlfn.IFS(
    J48="Ter kennisgeving", "",
    AND(J48="Ter beoordeling", NOT(ISNUMBER(M48))), "",
    AND(J48="Ter beoordeling", N48="Ja", ISNUMBER(M48)), M48+7,
    AND(J48="Ter beoordeling", N48="Nee", ISNUMBER(M48)), M48+22,
    N48="", ""
)</f>
        <v/>
      </c>
      <c r="P48" s="1"/>
      <c r="Q48" s="2"/>
      <c r="R48" s="10"/>
      <c r="S48" s="3"/>
    </row>
    <row r="49" spans="3:19" hidden="1" x14ac:dyDescent="0.25">
      <c r="C49" s="18"/>
      <c r="E49" s="4"/>
      <c r="H49" s="4"/>
      <c r="J49" s="4"/>
      <c r="N49" s="1"/>
      <c r="O49" s="12" t="str" cm="1">
        <f t="array" ref="O49">_xlfn.IFS(
    J49="Ter kennisgeving", "",
    AND(J49="Ter beoordeling", NOT(ISNUMBER(M49))), "",
    AND(J49="Ter beoordeling", N49="Ja", ISNUMBER(M49)), M49+7,
    AND(J49="Ter beoordeling", N49="Nee", ISNUMBER(M49)), M49+22,
    N49="", ""
)</f>
        <v/>
      </c>
      <c r="P49" s="1"/>
      <c r="Q49" s="2"/>
      <c r="R49" s="10"/>
      <c r="S49" s="3"/>
    </row>
    <row r="50" spans="3:19" hidden="1" x14ac:dyDescent="0.25">
      <c r="C50" s="18"/>
      <c r="E50" s="4"/>
      <c r="H50" s="4"/>
      <c r="J50" s="4"/>
      <c r="N50" s="1"/>
      <c r="O50" s="12" t="str" cm="1">
        <f t="array" ref="O50">_xlfn.IFS(
    J50="Ter kennisgeving", "",
    AND(J50="Ter beoordeling", NOT(ISNUMBER(M50))), "",
    AND(J50="Ter beoordeling", N50="Ja", ISNUMBER(M50)), M50+7,
    AND(J50="Ter beoordeling", N50="Nee", ISNUMBER(M50)), M50+22,
    N50="", ""
)</f>
        <v/>
      </c>
      <c r="P50" s="1"/>
      <c r="Q50" s="2"/>
      <c r="R50" s="10"/>
      <c r="S50" s="3"/>
    </row>
    <row r="51" spans="3:19" hidden="1" x14ac:dyDescent="0.25">
      <c r="C51" s="18"/>
      <c r="E51" s="4"/>
      <c r="H51" s="4"/>
      <c r="J51" s="4"/>
      <c r="N51" s="1"/>
      <c r="O51" s="12" t="str" cm="1">
        <f t="array" ref="O51">_xlfn.IFS(
    J51="Ter kennisgeving", "",
    AND(J51="Ter beoordeling", NOT(ISNUMBER(M51))), "",
    AND(J51="Ter beoordeling", N51="Ja", ISNUMBER(M51)), M51+7,
    AND(J51="Ter beoordeling", N51="Nee", ISNUMBER(M51)), M51+22,
    N51="", ""
)</f>
        <v/>
      </c>
      <c r="P51" s="1"/>
      <c r="Q51" s="2"/>
      <c r="R51" s="10"/>
      <c r="S51" s="3"/>
    </row>
    <row r="52" spans="3:19" hidden="1" x14ac:dyDescent="0.25">
      <c r="C52" s="18"/>
      <c r="E52" s="4"/>
      <c r="H52" s="4"/>
      <c r="J52" s="4"/>
      <c r="N52" s="1"/>
      <c r="O52" s="12" t="str" cm="1">
        <f t="array" ref="O52">_xlfn.IFS(
    J52="Ter kennisgeving", "",
    AND(J52="Ter beoordeling", NOT(ISNUMBER(M52))), "",
    AND(J52="Ter beoordeling", N52="Ja", ISNUMBER(M52)), M52+7,
    AND(J52="Ter beoordeling", N52="Nee", ISNUMBER(M52)), M52+22,
    N52="", ""
)</f>
        <v/>
      </c>
      <c r="P52" s="1"/>
      <c r="Q52" s="2"/>
      <c r="R52" s="10"/>
      <c r="S52" s="3"/>
    </row>
    <row r="53" spans="3:19" hidden="1" x14ac:dyDescent="0.25">
      <c r="C53" s="18"/>
      <c r="E53" s="4"/>
      <c r="H53" s="4"/>
      <c r="J53" s="4"/>
      <c r="N53" s="1"/>
      <c r="O53" s="12" t="str" cm="1">
        <f t="array" ref="O53">_xlfn.IFS(
    J53="Ter kennisgeving", "",
    AND(J53="Ter beoordeling", NOT(ISNUMBER(M53))), "",
    AND(J53="Ter beoordeling", N53="Ja", ISNUMBER(M53)), M53+7,
    AND(J53="Ter beoordeling", N53="Nee", ISNUMBER(M53)), M53+22,
    N53="", ""
)</f>
        <v/>
      </c>
      <c r="P53" s="1"/>
      <c r="Q53" s="2"/>
      <c r="R53" s="10"/>
      <c r="S53" s="3"/>
    </row>
    <row r="54" spans="3:19" hidden="1" x14ac:dyDescent="0.25">
      <c r="C54" s="18"/>
      <c r="E54" s="4"/>
      <c r="H54" s="4"/>
      <c r="J54" s="4"/>
      <c r="N54" s="1"/>
      <c r="O54" s="12" t="str" cm="1">
        <f t="array" ref="O54">_xlfn.IFS(
    J54="Ter kennisgeving", "",
    AND(J54="Ter beoordeling", NOT(ISNUMBER(M54))), "",
    AND(J54="Ter beoordeling", N54="Ja", ISNUMBER(M54)), M54+7,
    AND(J54="Ter beoordeling", N54="Nee", ISNUMBER(M54)), M54+22,
    N54="", ""
)</f>
        <v/>
      </c>
      <c r="P54" s="1"/>
      <c r="Q54" s="2"/>
      <c r="R54" s="10"/>
      <c r="S54" s="3"/>
    </row>
    <row r="55" spans="3:19" hidden="1" x14ac:dyDescent="0.25">
      <c r="C55" s="18"/>
      <c r="E55" s="4"/>
      <c r="H55" s="4"/>
      <c r="J55" s="4"/>
      <c r="N55" s="1"/>
      <c r="O55" s="12" t="str" cm="1">
        <f t="array" ref="O55">_xlfn.IFS(
    J55="Ter kennisgeving", "",
    AND(J55="Ter beoordeling", NOT(ISNUMBER(M55))), "",
    AND(J55="Ter beoordeling", N55="Ja", ISNUMBER(M55)), M55+7,
    AND(J55="Ter beoordeling", N55="Nee", ISNUMBER(M55)), M55+22,
    N55="", ""
)</f>
        <v/>
      </c>
      <c r="P55" s="1"/>
      <c r="Q55" s="2"/>
      <c r="R55" s="10"/>
      <c r="S55" s="3"/>
    </row>
    <row r="56" spans="3:19" hidden="1" x14ac:dyDescent="0.25">
      <c r="C56" s="18"/>
      <c r="E56" s="4"/>
      <c r="H56" s="4"/>
      <c r="J56" s="4"/>
      <c r="N56" s="1"/>
      <c r="O56" s="12" t="str" cm="1">
        <f t="array" ref="O56">_xlfn.IFS(
    J56="Ter kennisgeving", "",
    AND(J56="Ter beoordeling", NOT(ISNUMBER(M56))), "",
    AND(J56="Ter beoordeling", N56="Ja", ISNUMBER(M56)), M56+7,
    AND(J56="Ter beoordeling", N56="Nee", ISNUMBER(M56)), M56+22,
    N56="", ""
)</f>
        <v/>
      </c>
      <c r="P56" s="1"/>
      <c r="Q56" s="2"/>
      <c r="R56" s="10"/>
      <c r="S56" s="3"/>
    </row>
    <row r="57" spans="3:19" hidden="1" x14ac:dyDescent="0.25">
      <c r="C57" s="18"/>
      <c r="E57" s="4"/>
      <c r="H57" s="4"/>
      <c r="J57" s="4"/>
      <c r="N57" s="1"/>
      <c r="O57" s="12" t="str" cm="1">
        <f t="array" ref="O57">_xlfn.IFS(
    J57="Ter kennisgeving", "",
    AND(J57="Ter beoordeling", NOT(ISNUMBER(M57))), "",
    AND(J57="Ter beoordeling", N57="Ja", ISNUMBER(M57)), M57+7,
    AND(J57="Ter beoordeling", N57="Nee", ISNUMBER(M57)), M57+22,
    N57="", ""
)</f>
        <v/>
      </c>
      <c r="P57" s="1"/>
      <c r="Q57" s="2"/>
      <c r="R57" s="10"/>
      <c r="S57" s="3"/>
    </row>
    <row r="58" spans="3:19" hidden="1" x14ac:dyDescent="0.25">
      <c r="C58" s="18"/>
      <c r="E58" s="4"/>
      <c r="H58" s="4"/>
      <c r="J58" s="4"/>
      <c r="N58" s="1"/>
      <c r="O58" s="12" t="str" cm="1">
        <f t="array" ref="O58">_xlfn.IFS(
    J58="Ter kennisgeving", "",
    AND(J58="Ter beoordeling", NOT(ISNUMBER(M58))), "",
    AND(J58="Ter beoordeling", N58="Ja", ISNUMBER(M58)), M58+7,
    AND(J58="Ter beoordeling", N58="Nee", ISNUMBER(M58)), M58+22,
    N58="", ""
)</f>
        <v/>
      </c>
      <c r="P58" s="1"/>
      <c r="Q58" s="2"/>
      <c r="R58" s="10"/>
      <c r="S58" s="3"/>
    </row>
    <row r="59" spans="3:19" hidden="1" x14ac:dyDescent="0.25">
      <c r="C59" s="18"/>
      <c r="E59" s="4"/>
      <c r="H59" s="4"/>
      <c r="J59" s="4"/>
      <c r="N59" s="1"/>
      <c r="O59" s="12" t="str" cm="1">
        <f t="array" ref="O59">_xlfn.IFS(
    J59="Ter kennisgeving", "",
    AND(J59="Ter beoordeling", NOT(ISNUMBER(M59))), "",
    AND(J59="Ter beoordeling", N59="Ja", ISNUMBER(M59)), M59+7,
    AND(J59="Ter beoordeling", N59="Nee", ISNUMBER(M59)), M59+22,
    N59="", ""
)</f>
        <v/>
      </c>
      <c r="P59" s="1"/>
      <c r="Q59" s="2"/>
      <c r="R59" s="10"/>
      <c r="S59" s="3"/>
    </row>
    <row r="60" spans="3:19" hidden="1" x14ac:dyDescent="0.25">
      <c r="C60" s="18"/>
      <c r="E60" s="4"/>
      <c r="H60" s="4"/>
      <c r="J60" s="4"/>
      <c r="N60" s="1"/>
      <c r="O60" s="12" t="str" cm="1">
        <f t="array" ref="O60">_xlfn.IFS(
    J60="Ter kennisgeving", "",
    AND(J60="Ter beoordeling", NOT(ISNUMBER(M60))), "",
    AND(J60="Ter beoordeling", N60="Ja", ISNUMBER(M60)), M60+7,
    AND(J60="Ter beoordeling", N60="Nee", ISNUMBER(M60)), M60+22,
    N60="", ""
)</f>
        <v/>
      </c>
      <c r="P60" s="1"/>
      <c r="Q60" s="2"/>
      <c r="R60" s="10"/>
      <c r="S60" s="3"/>
    </row>
    <row r="61" spans="3:19" hidden="1" x14ac:dyDescent="0.25">
      <c r="C61" s="18"/>
      <c r="E61" s="4"/>
      <c r="H61" s="4"/>
      <c r="J61" s="4"/>
      <c r="N61" s="1"/>
      <c r="O61" s="12" t="str" cm="1">
        <f t="array" ref="O61">_xlfn.IFS(
    J61="Ter kennisgeving", "",
    AND(J61="Ter beoordeling", NOT(ISNUMBER(M61))), "",
    AND(J61="Ter beoordeling", N61="Ja", ISNUMBER(M61)), M61+7,
    AND(J61="Ter beoordeling", N61="Nee", ISNUMBER(M61)), M61+22,
    N61="", ""
)</f>
        <v/>
      </c>
      <c r="P61" s="1"/>
      <c r="Q61" s="2"/>
      <c r="R61" s="10"/>
      <c r="S61" s="3"/>
    </row>
    <row r="62" spans="3:19" hidden="1" x14ac:dyDescent="0.25">
      <c r="C62" s="18"/>
      <c r="E62" s="4"/>
      <c r="H62" s="4"/>
      <c r="J62" s="4"/>
      <c r="N62" s="1"/>
      <c r="O62" s="12" t="str" cm="1">
        <f t="array" ref="O62">_xlfn.IFS(
    J62="Ter kennisgeving", "",
    AND(J62="Ter beoordeling", NOT(ISNUMBER(M62))), "",
    AND(J62="Ter beoordeling", N62="Ja", ISNUMBER(M62)), M62+7,
    AND(J62="Ter beoordeling", N62="Nee", ISNUMBER(M62)), M62+22,
    N62="", ""
)</f>
        <v/>
      </c>
      <c r="P62" s="1"/>
      <c r="Q62" s="2"/>
      <c r="R62" s="10"/>
      <c r="S62" s="3"/>
    </row>
    <row r="63" spans="3:19" hidden="1" x14ac:dyDescent="0.25">
      <c r="C63" s="18"/>
      <c r="E63" s="4"/>
      <c r="H63" s="4"/>
      <c r="J63" s="4"/>
      <c r="N63" s="1"/>
      <c r="O63" s="12" t="str" cm="1">
        <f t="array" ref="O63">_xlfn.IFS(
    J63="Ter kennisgeving", "",
    AND(J63="Ter beoordeling", NOT(ISNUMBER(M63))), "",
    AND(J63="Ter beoordeling", N63="Ja", ISNUMBER(M63)), M63+7,
    AND(J63="Ter beoordeling", N63="Nee", ISNUMBER(M63)), M63+22,
    N63="", ""
)</f>
        <v/>
      </c>
      <c r="P63" s="1"/>
      <c r="Q63" s="2"/>
      <c r="R63" s="10"/>
      <c r="S63" s="3"/>
    </row>
    <row r="64" spans="3:19" hidden="1" x14ac:dyDescent="0.25">
      <c r="C64" s="18"/>
      <c r="E64" s="4"/>
      <c r="H64" s="4"/>
      <c r="J64" s="4"/>
      <c r="N64" s="1"/>
      <c r="O64" s="12" t="str" cm="1">
        <f t="array" ref="O64">_xlfn.IFS(
    J64="Ter kennisgeving", "",
    AND(J64="Ter beoordeling", NOT(ISNUMBER(M64))), "",
    AND(J64="Ter beoordeling", N64="Ja", ISNUMBER(M64)), M64+7,
    AND(J64="Ter beoordeling", N64="Nee", ISNUMBER(M64)), M64+22,
    N64="", ""
)</f>
        <v/>
      </c>
      <c r="P64" s="1"/>
      <c r="Q64" s="2"/>
      <c r="R64" s="10"/>
      <c r="S64" s="3"/>
    </row>
    <row r="65" spans="3:19" hidden="1" x14ac:dyDescent="0.25">
      <c r="C65" s="18"/>
      <c r="E65" s="4"/>
      <c r="H65" s="4"/>
      <c r="J65" s="4"/>
      <c r="N65" s="1"/>
      <c r="O65" s="12" t="str" cm="1">
        <f t="array" ref="O65">_xlfn.IFS(
    J65="Ter kennisgeving", "",
    AND(J65="Ter beoordeling", NOT(ISNUMBER(M65))), "",
    AND(J65="Ter beoordeling", N65="Ja", ISNUMBER(M65)), M65+7,
    AND(J65="Ter beoordeling", N65="Nee", ISNUMBER(M65)), M65+22,
    N65="", ""
)</f>
        <v/>
      </c>
      <c r="P65" s="1"/>
      <c r="Q65" s="2"/>
      <c r="R65" s="10"/>
      <c r="S65" s="3"/>
    </row>
    <row r="66" spans="3:19" hidden="1" x14ac:dyDescent="0.25">
      <c r="C66" s="18"/>
      <c r="E66" s="4"/>
      <c r="H66" s="4"/>
      <c r="J66" s="4"/>
      <c r="N66" s="1"/>
      <c r="O66" s="12" t="str" cm="1">
        <f t="array" ref="O66">_xlfn.IFS(
    J66="Ter kennisgeving", "",
    AND(J66="Ter beoordeling", NOT(ISNUMBER(M66))), "",
    AND(J66="Ter beoordeling", N66="Ja", ISNUMBER(M66)), M66+7,
    AND(J66="Ter beoordeling", N66="Nee", ISNUMBER(M66)), M66+22,
    N66="", ""
)</f>
        <v/>
      </c>
      <c r="P66" s="1"/>
      <c r="Q66" s="2"/>
      <c r="R66" s="10"/>
      <c r="S66" s="3"/>
    </row>
    <row r="67" spans="3:19" hidden="1" x14ac:dyDescent="0.25">
      <c r="C67" s="18"/>
      <c r="E67" s="4"/>
      <c r="H67" s="4"/>
      <c r="J67" s="4"/>
      <c r="N67" s="1"/>
      <c r="O67" s="12" t="str" cm="1">
        <f t="array" ref="O67">_xlfn.IFS(
    J67="Ter kennisgeving", "",
    AND(J67="Ter beoordeling", NOT(ISNUMBER(M67))), "",
    AND(J67="Ter beoordeling", N67="Ja", ISNUMBER(M67)), M67+7,
    AND(J67="Ter beoordeling", N67="Nee", ISNUMBER(M67)), M67+22,
    N67="", ""
)</f>
        <v/>
      </c>
      <c r="P67" s="1"/>
      <c r="Q67" s="2"/>
      <c r="R67" s="10"/>
      <c r="S67" s="3"/>
    </row>
    <row r="68" spans="3:19" hidden="1" x14ac:dyDescent="0.25">
      <c r="C68" s="18"/>
      <c r="E68" s="4"/>
      <c r="H68" s="4"/>
      <c r="J68" s="4"/>
      <c r="N68" s="1"/>
      <c r="O68" s="12" t="str" cm="1">
        <f t="array" ref="O68">_xlfn.IFS(
    J68="Ter kennisgeving", "",
    AND(J68="Ter beoordeling", NOT(ISNUMBER(M68))), "",
    AND(J68="Ter beoordeling", N68="Ja", ISNUMBER(M68)), M68+7,
    AND(J68="Ter beoordeling", N68="Nee", ISNUMBER(M68)), M68+22,
    N68="", ""
)</f>
        <v/>
      </c>
      <c r="P68" s="1"/>
      <c r="Q68" s="2"/>
      <c r="R68" s="10"/>
      <c r="S68" s="3"/>
    </row>
    <row r="69" spans="3:19" hidden="1" x14ac:dyDescent="0.25">
      <c r="C69" s="18"/>
      <c r="E69" s="4"/>
      <c r="H69" s="4"/>
      <c r="J69" s="4"/>
      <c r="N69" s="1"/>
      <c r="O69" s="12" t="str" cm="1">
        <f t="array" ref="O69">_xlfn.IFS(
    J69="Ter kennisgeving", "",
    AND(J69="Ter beoordeling", NOT(ISNUMBER(M69))), "",
    AND(J69="Ter beoordeling", N69="Ja", ISNUMBER(M69)), M69+7,
    AND(J69="Ter beoordeling", N69="Nee", ISNUMBER(M69)), M69+22,
    N69="", ""
)</f>
        <v/>
      </c>
      <c r="P69" s="1"/>
      <c r="Q69" s="2"/>
      <c r="R69" s="10"/>
      <c r="S69" s="3"/>
    </row>
    <row r="70" spans="3:19" hidden="1" x14ac:dyDescent="0.25">
      <c r="C70" s="18"/>
      <c r="E70" s="4"/>
      <c r="H70" s="4"/>
      <c r="J70" s="4"/>
      <c r="N70" s="1"/>
      <c r="O70" s="12" t="str" cm="1">
        <f t="array" ref="O70">_xlfn.IFS(
    J70="Ter kennisgeving", "",
    AND(J70="Ter beoordeling", NOT(ISNUMBER(M70))), "",
    AND(J70="Ter beoordeling", N70="Ja", ISNUMBER(M70)), M70+7,
    AND(J70="Ter beoordeling", N70="Nee", ISNUMBER(M70)), M70+22,
    N70="", ""
)</f>
        <v/>
      </c>
      <c r="P70" s="1"/>
      <c r="Q70" s="2"/>
      <c r="R70" s="10"/>
      <c r="S70" s="3"/>
    </row>
    <row r="71" spans="3:19" hidden="1" x14ac:dyDescent="0.25">
      <c r="C71" s="18"/>
      <c r="E71" s="4"/>
      <c r="H71" s="4"/>
      <c r="J71" s="4"/>
      <c r="N71" s="1"/>
      <c r="O71" s="12" t="str" cm="1">
        <f t="array" ref="O71">_xlfn.IFS(
    J71="Ter kennisgeving", "",
    AND(J71="Ter beoordeling", NOT(ISNUMBER(M71))), "",
    AND(J71="Ter beoordeling", N71="Ja", ISNUMBER(M71)), M71+7,
    AND(J71="Ter beoordeling", N71="Nee", ISNUMBER(M71)), M71+22,
    N71="", ""
)</f>
        <v/>
      </c>
      <c r="P71" s="1"/>
      <c r="Q71" s="2"/>
      <c r="R71" s="10"/>
      <c r="S71" s="3"/>
    </row>
    <row r="72" spans="3:19" hidden="1" x14ac:dyDescent="0.25">
      <c r="C72" s="18"/>
      <c r="E72" s="4"/>
      <c r="H72" s="4"/>
      <c r="J72" s="4"/>
      <c r="N72" s="1"/>
      <c r="O72" s="12" t="str" cm="1">
        <f t="array" ref="O72">_xlfn.IFS(
    J72="Ter kennisgeving", "",
    AND(J72="Ter beoordeling", NOT(ISNUMBER(M72))), "",
    AND(J72="Ter beoordeling", N72="Ja", ISNUMBER(M72)), M72+7,
    AND(J72="Ter beoordeling", N72="Nee", ISNUMBER(M72)), M72+22,
    N72="", ""
)</f>
        <v/>
      </c>
      <c r="P72" s="1"/>
      <c r="Q72" s="2"/>
      <c r="R72" s="10"/>
      <c r="S72" s="3"/>
    </row>
    <row r="73" spans="3:19" hidden="1" x14ac:dyDescent="0.25">
      <c r="C73" s="18"/>
      <c r="E73" s="4"/>
      <c r="H73" s="4"/>
      <c r="J73" s="4"/>
      <c r="N73" s="1"/>
      <c r="O73" s="12" t="str" cm="1">
        <f t="array" ref="O73">_xlfn.IFS(
    J73="Ter kennisgeving", "",
    AND(J73="Ter beoordeling", NOT(ISNUMBER(M73))), "",
    AND(J73="Ter beoordeling", N73="Ja", ISNUMBER(M73)), M73+7,
    AND(J73="Ter beoordeling", N73="Nee", ISNUMBER(M73)), M73+22,
    N73="", ""
)</f>
        <v/>
      </c>
      <c r="P73" s="1"/>
      <c r="Q73" s="2"/>
      <c r="R73" s="10"/>
      <c r="S73" s="3"/>
    </row>
    <row r="74" spans="3:19" hidden="1" x14ac:dyDescent="0.25">
      <c r="C74" s="18"/>
      <c r="E74" s="4"/>
      <c r="H74" s="4"/>
      <c r="J74" s="4"/>
      <c r="N74" s="1"/>
      <c r="O74" s="12" t="str" cm="1">
        <f t="array" ref="O74">_xlfn.IFS(
    J74="Ter kennisgeving", "",
    AND(J74="Ter beoordeling", NOT(ISNUMBER(M74))), "",
    AND(J74="Ter beoordeling", N74="Ja", ISNUMBER(M74)), M74+7,
    AND(J74="Ter beoordeling", N74="Nee", ISNUMBER(M74)), M74+22,
    N74="", ""
)</f>
        <v/>
      </c>
      <c r="P74" s="1"/>
      <c r="Q74" s="2"/>
      <c r="R74" s="10"/>
      <c r="S74" s="3"/>
    </row>
    <row r="75" spans="3:19" hidden="1" x14ac:dyDescent="0.25">
      <c r="C75" s="18"/>
      <c r="E75" s="4"/>
      <c r="H75" s="4"/>
      <c r="J75" s="4"/>
      <c r="N75" s="1"/>
      <c r="O75" s="12" t="str" cm="1">
        <f t="array" ref="O75">_xlfn.IFS(
    J75="Ter kennisgeving", "",
    AND(J75="Ter beoordeling", NOT(ISNUMBER(M75))), "",
    AND(J75="Ter beoordeling", N75="Ja", ISNUMBER(M75)), M75+7,
    AND(J75="Ter beoordeling", N75="Nee", ISNUMBER(M75)), M75+22,
    N75="", ""
)</f>
        <v/>
      </c>
      <c r="P75" s="1"/>
      <c r="Q75" s="2"/>
      <c r="R75" s="10"/>
      <c r="S75" s="3"/>
    </row>
    <row r="76" spans="3:19" hidden="1" x14ac:dyDescent="0.25">
      <c r="C76" s="18"/>
      <c r="E76" s="4"/>
      <c r="H76" s="4"/>
      <c r="J76" s="4"/>
      <c r="N76" s="1"/>
      <c r="O76" s="12" t="str" cm="1">
        <f t="array" ref="O76">_xlfn.IFS(
    J76="Ter kennisgeving", "",
    AND(J76="Ter beoordeling", NOT(ISNUMBER(M76))), "",
    AND(J76="Ter beoordeling", N76="Ja", ISNUMBER(M76)), M76+7,
    AND(J76="Ter beoordeling", N76="Nee", ISNUMBER(M76)), M76+22,
    N76="", ""
)</f>
        <v/>
      </c>
      <c r="P76" s="1"/>
      <c r="Q76" s="2"/>
      <c r="R76" s="10"/>
      <c r="S76" s="3"/>
    </row>
    <row r="77" spans="3:19" hidden="1" x14ac:dyDescent="0.25">
      <c r="C77" s="18"/>
      <c r="E77" s="4"/>
      <c r="H77" s="4"/>
      <c r="J77" s="4"/>
      <c r="N77" s="1"/>
      <c r="O77" s="12" t="str" cm="1">
        <f t="array" ref="O77">_xlfn.IFS(
    J77="Ter kennisgeving", "",
    AND(J77="Ter beoordeling", NOT(ISNUMBER(M77))), "",
    AND(J77="Ter beoordeling", N77="Ja", ISNUMBER(M77)), M77+7,
    AND(J77="Ter beoordeling", N77="Nee", ISNUMBER(M77)), M77+22,
    N77="", ""
)</f>
        <v/>
      </c>
      <c r="P77" s="1"/>
      <c r="Q77" s="2"/>
      <c r="R77" s="10"/>
      <c r="S77" s="3"/>
    </row>
    <row r="78" spans="3:19" hidden="1" x14ac:dyDescent="0.25">
      <c r="C78" s="18"/>
      <c r="E78" s="4"/>
      <c r="H78" s="4"/>
      <c r="J78" s="4"/>
      <c r="N78" s="1"/>
      <c r="O78" s="12" t="str" cm="1">
        <f t="array" ref="O78">_xlfn.IFS(
    J78="Ter kennisgeving", "",
    AND(J78="Ter beoordeling", NOT(ISNUMBER(M78))), "",
    AND(J78="Ter beoordeling", N78="Ja", ISNUMBER(M78)), M78+7,
    AND(J78="Ter beoordeling", N78="Nee", ISNUMBER(M78)), M78+22,
    N78="", ""
)</f>
        <v/>
      </c>
      <c r="P78" s="1"/>
      <c r="Q78" s="2"/>
      <c r="R78" s="10"/>
      <c r="S78" s="3"/>
    </row>
    <row r="79" spans="3:19" hidden="1" x14ac:dyDescent="0.25">
      <c r="C79" s="18"/>
      <c r="E79" s="4"/>
      <c r="H79" s="4"/>
      <c r="J79" s="4"/>
      <c r="N79" s="1"/>
      <c r="O79" s="12" t="str" cm="1">
        <f t="array" ref="O79">_xlfn.IFS(
    J79="Ter kennisgeving", "",
    AND(J79="Ter beoordeling", NOT(ISNUMBER(M79))), "",
    AND(J79="Ter beoordeling", N79="Ja", ISNUMBER(M79)), M79+7,
    AND(J79="Ter beoordeling", N79="Nee", ISNUMBER(M79)), M79+22,
    N79="", ""
)</f>
        <v/>
      </c>
      <c r="P79" s="1"/>
      <c r="Q79" s="2"/>
      <c r="R79" s="10"/>
      <c r="S79" s="3"/>
    </row>
    <row r="80" spans="3:19" hidden="1" x14ac:dyDescent="0.25">
      <c r="C80" s="18"/>
      <c r="E80" s="4"/>
      <c r="H80" s="4"/>
      <c r="J80" s="4"/>
      <c r="N80" s="1"/>
      <c r="O80" s="12" t="str" cm="1">
        <f t="array" ref="O80">_xlfn.IFS(
    J80="Ter kennisgeving", "",
    AND(J80="Ter beoordeling", NOT(ISNUMBER(M80))), "",
    AND(J80="Ter beoordeling", N80="Ja", ISNUMBER(M80)), M80+7,
    AND(J80="Ter beoordeling", N80="Nee", ISNUMBER(M80)), M80+22,
    N80="", ""
)</f>
        <v/>
      </c>
      <c r="P80" s="1"/>
      <c r="Q80" s="2"/>
      <c r="R80" s="10"/>
      <c r="S80" s="3"/>
    </row>
    <row r="81" spans="3:19" hidden="1" x14ac:dyDescent="0.25">
      <c r="C81" s="18"/>
      <c r="E81" s="4"/>
      <c r="H81" s="4"/>
      <c r="J81" s="4"/>
      <c r="N81" s="1"/>
      <c r="O81" s="12" t="str" cm="1">
        <f t="array" ref="O81">_xlfn.IFS(
    J81="Ter kennisgeving", "",
    AND(J81="Ter beoordeling", NOT(ISNUMBER(M81))), "",
    AND(J81="Ter beoordeling", N81="Ja", ISNUMBER(M81)), M81+7,
    AND(J81="Ter beoordeling", N81="Nee", ISNUMBER(M81)), M81+22,
    N81="", ""
)</f>
        <v/>
      </c>
      <c r="P81" s="1"/>
      <c r="Q81" s="2"/>
      <c r="R81" s="10"/>
      <c r="S81" s="3"/>
    </row>
    <row r="82" spans="3:19" hidden="1" x14ac:dyDescent="0.25">
      <c r="C82" s="18"/>
      <c r="E82" s="4"/>
      <c r="H82" s="4"/>
      <c r="J82" s="4"/>
      <c r="N82" s="1"/>
      <c r="O82" s="12" t="str" cm="1">
        <f t="array" ref="O82">_xlfn.IFS(
    J82="Ter kennisgeving", "",
    AND(J82="Ter beoordeling", NOT(ISNUMBER(M82))), "",
    AND(J82="Ter beoordeling", N82="Ja", ISNUMBER(M82)), M82+7,
    AND(J82="Ter beoordeling", N82="Nee", ISNUMBER(M82)), M82+22,
    N82="", ""
)</f>
        <v/>
      </c>
      <c r="P82" s="1"/>
      <c r="Q82" s="2"/>
      <c r="R82" s="10"/>
      <c r="S82" s="3"/>
    </row>
    <row r="83" spans="3:19" hidden="1" x14ac:dyDescent="0.25">
      <c r="C83" s="18"/>
      <c r="E83" s="4"/>
      <c r="H83" s="4"/>
      <c r="J83" s="4"/>
      <c r="N83" s="1"/>
      <c r="O83" s="12" t="str" cm="1">
        <f t="array" ref="O83">_xlfn.IFS(
    J83="Ter kennisgeving", "",
    AND(J83="Ter beoordeling", NOT(ISNUMBER(M83))), "",
    AND(J83="Ter beoordeling", N83="Ja", ISNUMBER(M83)), M83+7,
    AND(J83="Ter beoordeling", N83="Nee", ISNUMBER(M83)), M83+22,
    N83="", ""
)</f>
        <v/>
      </c>
      <c r="P83" s="1"/>
      <c r="Q83" s="2"/>
      <c r="R83" s="10"/>
      <c r="S83" s="3"/>
    </row>
    <row r="84" spans="3:19" hidden="1" x14ac:dyDescent="0.25">
      <c r="C84" s="18"/>
      <c r="E84" s="4"/>
      <c r="H84" s="4"/>
      <c r="J84" s="4"/>
      <c r="N84" s="1"/>
      <c r="O84" s="12" t="str" cm="1">
        <f t="array" ref="O84">_xlfn.IFS(
    J84="Ter kennisgeving", "",
    AND(J84="Ter beoordeling", NOT(ISNUMBER(M84))), "",
    AND(J84="Ter beoordeling", N84="Ja", ISNUMBER(M84)), M84+7,
    AND(J84="Ter beoordeling", N84="Nee", ISNUMBER(M84)), M84+22,
    N84="", ""
)</f>
        <v/>
      </c>
      <c r="P84" s="1"/>
      <c r="Q84" s="2"/>
      <c r="R84" s="10"/>
      <c r="S84" s="3"/>
    </row>
    <row r="85" spans="3:19" hidden="1" x14ac:dyDescent="0.25">
      <c r="C85" s="18"/>
      <c r="E85" s="4"/>
      <c r="H85" s="4"/>
      <c r="J85" s="4"/>
      <c r="N85" s="1"/>
      <c r="O85" s="12" t="str" cm="1">
        <f t="array" ref="O85">_xlfn.IFS(
    J85="Ter kennisgeving", "",
    AND(J85="Ter beoordeling", NOT(ISNUMBER(M85))), "",
    AND(J85="Ter beoordeling", N85="Ja", ISNUMBER(M85)), M85+7,
    AND(J85="Ter beoordeling", N85="Nee", ISNUMBER(M85)), M85+22,
    N85="", ""
)</f>
        <v/>
      </c>
      <c r="P85" s="1"/>
      <c r="Q85" s="2"/>
      <c r="R85" s="10"/>
      <c r="S85" s="3"/>
    </row>
    <row r="86" spans="3:19" hidden="1" x14ac:dyDescent="0.25">
      <c r="C86" s="18"/>
      <c r="E86" s="4"/>
      <c r="H86" s="4"/>
      <c r="J86" s="4"/>
      <c r="N86" s="1"/>
      <c r="O86" s="12" t="str" cm="1">
        <f t="array" ref="O86">_xlfn.IFS(
    J86="Ter kennisgeving", "",
    AND(J86="Ter beoordeling", NOT(ISNUMBER(M86))), "",
    AND(J86="Ter beoordeling", N86="Ja", ISNUMBER(M86)), M86+7,
    AND(J86="Ter beoordeling", N86="Nee", ISNUMBER(M86)), M86+22,
    N86="", ""
)</f>
        <v/>
      </c>
      <c r="P86" s="1"/>
      <c r="Q86" s="2"/>
      <c r="R86" s="10"/>
      <c r="S86" s="3"/>
    </row>
    <row r="87" spans="3:19" hidden="1" x14ac:dyDescent="0.25">
      <c r="C87" s="18"/>
      <c r="E87" s="4"/>
      <c r="H87" s="4"/>
      <c r="J87" s="4"/>
      <c r="N87" s="1"/>
      <c r="O87" s="12" t="str" cm="1">
        <f t="array" ref="O87">_xlfn.IFS(
    J87="Ter kennisgeving", "",
    AND(J87="Ter beoordeling", NOT(ISNUMBER(M87))), "",
    AND(J87="Ter beoordeling", N87="Ja", ISNUMBER(M87)), M87+7,
    AND(J87="Ter beoordeling", N87="Nee", ISNUMBER(M87)), M87+22,
    N87="", ""
)</f>
        <v/>
      </c>
      <c r="P87" s="1"/>
      <c r="Q87" s="2"/>
      <c r="R87" s="10"/>
      <c r="S87" s="3"/>
    </row>
    <row r="88" spans="3:19" hidden="1" x14ac:dyDescent="0.25">
      <c r="C88" s="18"/>
      <c r="E88" s="4"/>
      <c r="H88" s="4"/>
      <c r="J88" s="4"/>
      <c r="N88" s="1"/>
      <c r="O88" s="12" t="str" cm="1">
        <f t="array" ref="O88">_xlfn.IFS(
    J88="Ter kennisgeving", "",
    AND(J88="Ter beoordeling", NOT(ISNUMBER(M88))), "",
    AND(J88="Ter beoordeling", N88="Ja", ISNUMBER(M88)), M88+7,
    AND(J88="Ter beoordeling", N88="Nee", ISNUMBER(M88)), M88+22,
    N88="", ""
)</f>
        <v/>
      </c>
      <c r="P88" s="1"/>
      <c r="Q88" s="2"/>
      <c r="R88" s="10"/>
      <c r="S88" s="3"/>
    </row>
    <row r="89" spans="3:19" hidden="1" x14ac:dyDescent="0.25">
      <c r="C89" s="18"/>
      <c r="E89" s="4"/>
      <c r="H89" s="4"/>
      <c r="J89" s="4"/>
      <c r="N89" s="1"/>
      <c r="O89" s="12" t="str" cm="1">
        <f t="array" ref="O89">_xlfn.IFS(
    J89="Ter kennisgeving", "",
    AND(J89="Ter beoordeling", NOT(ISNUMBER(M89))), "",
    AND(J89="Ter beoordeling", N89="Ja", ISNUMBER(M89)), M89+7,
    AND(J89="Ter beoordeling", N89="Nee", ISNUMBER(M89)), M89+22,
    N89="", ""
)</f>
        <v/>
      </c>
      <c r="P89" s="1"/>
      <c r="Q89" s="2"/>
      <c r="R89" s="10"/>
      <c r="S89" s="3"/>
    </row>
    <row r="90" spans="3:19" hidden="1" x14ac:dyDescent="0.25">
      <c r="C90" s="18"/>
      <c r="E90" s="4"/>
      <c r="H90" s="4"/>
      <c r="J90" s="4"/>
      <c r="N90" s="1"/>
      <c r="O90" s="12" t="str" cm="1">
        <f t="array" ref="O90">_xlfn.IFS(
    J90="Ter kennisgeving", "",
    AND(J90="Ter beoordeling", NOT(ISNUMBER(M90))), "",
    AND(J90="Ter beoordeling", N90="Ja", ISNUMBER(M90)), M90+7,
    AND(J90="Ter beoordeling", N90="Nee", ISNUMBER(M90)), M90+22,
    N90="", ""
)</f>
        <v/>
      </c>
      <c r="P90" s="1"/>
      <c r="Q90" s="2"/>
      <c r="R90" s="10"/>
      <c r="S90" s="3"/>
    </row>
    <row r="91" spans="3:19" hidden="1" x14ac:dyDescent="0.25">
      <c r="C91" s="18"/>
      <c r="E91" s="4"/>
      <c r="H91" s="4"/>
      <c r="J91" s="4"/>
      <c r="N91" s="1"/>
      <c r="O91" s="12" t="str" cm="1">
        <f t="array" ref="O91">_xlfn.IFS(
    J91="Ter kennisgeving", "",
    AND(J91="Ter beoordeling", NOT(ISNUMBER(M91))), "",
    AND(J91="Ter beoordeling", N91="Ja", ISNUMBER(M91)), M91+7,
    AND(J91="Ter beoordeling", N91="Nee", ISNUMBER(M91)), M91+22,
    N91="", ""
)</f>
        <v/>
      </c>
      <c r="P91" s="1"/>
      <c r="Q91" s="2"/>
      <c r="R91" s="10"/>
      <c r="S91" s="3"/>
    </row>
    <row r="92" spans="3:19" hidden="1" x14ac:dyDescent="0.25">
      <c r="C92" s="18"/>
      <c r="E92" s="4"/>
      <c r="H92" s="4"/>
      <c r="J92" s="4"/>
      <c r="N92" s="1"/>
      <c r="O92" s="12" t="str" cm="1">
        <f t="array" ref="O92">_xlfn.IFS(
    J92="Ter kennisgeving", "",
    AND(J92="Ter beoordeling", NOT(ISNUMBER(M92))), "",
    AND(J92="Ter beoordeling", N92="Ja", ISNUMBER(M92)), M92+7,
    AND(J92="Ter beoordeling", N92="Nee", ISNUMBER(M92)), M92+22,
    N92="", ""
)</f>
        <v/>
      </c>
      <c r="P92" s="1"/>
      <c r="Q92" s="2"/>
      <c r="R92" s="10"/>
      <c r="S92" s="3"/>
    </row>
    <row r="93" spans="3:19" hidden="1" x14ac:dyDescent="0.25">
      <c r="C93" s="18"/>
      <c r="E93" s="4"/>
      <c r="H93" s="4"/>
      <c r="J93" s="4"/>
      <c r="N93" s="1"/>
      <c r="O93" s="12" t="str" cm="1">
        <f t="array" ref="O93">_xlfn.IFS(
    J93="Ter kennisgeving", "",
    AND(J93="Ter beoordeling", NOT(ISNUMBER(M93))), "",
    AND(J93="Ter beoordeling", N93="Ja", ISNUMBER(M93)), M93+7,
    AND(J93="Ter beoordeling", N93="Nee", ISNUMBER(M93)), M93+22,
    N93="", ""
)</f>
        <v/>
      </c>
      <c r="P93" s="1"/>
      <c r="Q93" s="2"/>
      <c r="R93" s="10"/>
      <c r="S93" s="3"/>
    </row>
    <row r="94" spans="3:19" hidden="1" x14ac:dyDescent="0.25">
      <c r="C94" s="18"/>
      <c r="E94" s="4"/>
      <c r="H94" s="4"/>
      <c r="J94" s="4"/>
      <c r="N94" s="1"/>
      <c r="O94" s="12" t="str" cm="1">
        <f t="array" ref="O94">_xlfn.IFS(
    J94="Ter kennisgeving", "",
    AND(J94="Ter beoordeling", NOT(ISNUMBER(M94))), "",
    AND(J94="Ter beoordeling", N94="Ja", ISNUMBER(M94)), M94+7,
    AND(J94="Ter beoordeling", N94="Nee", ISNUMBER(M94)), M94+22,
    N94="", ""
)</f>
        <v/>
      </c>
      <c r="P94" s="1"/>
      <c r="Q94" s="2"/>
      <c r="R94" s="10"/>
      <c r="S94" s="3"/>
    </row>
    <row r="95" spans="3:19" hidden="1" x14ac:dyDescent="0.25">
      <c r="C95" s="18"/>
      <c r="E95" s="4"/>
      <c r="H95" s="4"/>
      <c r="J95" s="4"/>
      <c r="N95" s="1"/>
      <c r="O95" s="12" t="str" cm="1">
        <f t="array" ref="O95">_xlfn.IFS(
    J95="Ter kennisgeving", "",
    AND(J95="Ter beoordeling", NOT(ISNUMBER(M95))), "",
    AND(J95="Ter beoordeling", N95="Ja", ISNUMBER(M95)), M95+7,
    AND(J95="Ter beoordeling", N95="Nee", ISNUMBER(M95)), M95+22,
    N95="", ""
)</f>
        <v/>
      </c>
      <c r="P95" s="1"/>
      <c r="Q95" s="2"/>
      <c r="R95" s="10"/>
      <c r="S95" s="3"/>
    </row>
    <row r="96" spans="3:19" hidden="1" x14ac:dyDescent="0.25">
      <c r="C96" s="18"/>
      <c r="E96" s="4"/>
      <c r="H96" s="4"/>
      <c r="J96" s="4"/>
      <c r="N96" s="1"/>
      <c r="O96" s="12" t="str" cm="1">
        <f t="array" ref="O96">_xlfn.IFS(
    J96="Ter kennisgeving", "",
    AND(J96="Ter beoordeling", NOT(ISNUMBER(M96))), "",
    AND(J96="Ter beoordeling", N96="Ja", ISNUMBER(M96)), M96+7,
    AND(J96="Ter beoordeling", N96="Nee", ISNUMBER(M96)), M96+22,
    N96="", ""
)</f>
        <v/>
      </c>
      <c r="P96" s="1"/>
      <c r="Q96" s="2"/>
      <c r="R96" s="10"/>
      <c r="S96" s="3"/>
    </row>
    <row r="97" spans="3:19" hidden="1" x14ac:dyDescent="0.25">
      <c r="C97" s="18"/>
      <c r="E97" s="4"/>
      <c r="H97" s="4"/>
      <c r="J97" s="4"/>
      <c r="N97" s="1"/>
      <c r="O97" s="12" t="str" cm="1">
        <f t="array" ref="O97">_xlfn.IFS(
    J97="Ter kennisgeving", "",
    AND(J97="Ter beoordeling", NOT(ISNUMBER(M97))), "",
    AND(J97="Ter beoordeling", N97="Ja", ISNUMBER(M97)), M97+7,
    AND(J97="Ter beoordeling", N97="Nee", ISNUMBER(M97)), M97+22,
    N97="", ""
)</f>
        <v/>
      </c>
      <c r="P97" s="1"/>
      <c r="Q97" s="2"/>
      <c r="R97" s="10"/>
      <c r="S97" s="3"/>
    </row>
    <row r="98" spans="3:19" hidden="1" x14ac:dyDescent="0.25">
      <c r="C98" s="18"/>
      <c r="E98" s="4"/>
      <c r="H98" s="4"/>
      <c r="J98" s="4"/>
      <c r="N98" s="1"/>
      <c r="O98" s="12" t="str" cm="1">
        <f t="array" ref="O98">_xlfn.IFS(
    J98="Ter kennisgeving", "",
    AND(J98="Ter beoordeling", NOT(ISNUMBER(M98))), "",
    AND(J98="Ter beoordeling", N98="Ja", ISNUMBER(M98)), M98+7,
    AND(J98="Ter beoordeling", N98="Nee", ISNUMBER(M98)), M98+22,
    N98="", ""
)</f>
        <v/>
      </c>
      <c r="P98" s="1"/>
      <c r="Q98" s="2"/>
      <c r="R98" s="10"/>
      <c r="S98" s="3"/>
    </row>
    <row r="99" spans="3:19" hidden="1" x14ac:dyDescent="0.25">
      <c r="C99" s="18"/>
      <c r="E99" s="4"/>
      <c r="H99" s="4"/>
      <c r="J99" s="4"/>
      <c r="N99" s="1"/>
      <c r="O99" s="12" t="str" cm="1">
        <f t="array" ref="O99">_xlfn.IFS(
    J99="Ter kennisgeving", "",
    AND(J99="Ter beoordeling", NOT(ISNUMBER(M99))), "",
    AND(J99="Ter beoordeling", N99="Ja", ISNUMBER(M99)), M99+7,
    AND(J99="Ter beoordeling", N99="Nee", ISNUMBER(M99)), M99+22,
    N99="", ""
)</f>
        <v/>
      </c>
      <c r="P99" s="1"/>
      <c r="Q99" s="2"/>
      <c r="R99" s="10"/>
      <c r="S99" s="3"/>
    </row>
    <row r="100" spans="3:19" hidden="1" x14ac:dyDescent="0.25">
      <c r="C100" s="18"/>
      <c r="E100" s="4"/>
      <c r="H100" s="4"/>
      <c r="J100" s="4"/>
      <c r="N100" s="1"/>
      <c r="O100" s="12" t="str" cm="1">
        <f t="array" ref="O100">_xlfn.IFS(
    J100="Ter kennisgeving", "",
    AND(J100="Ter beoordeling", NOT(ISNUMBER(M100))), "",
    AND(J100="Ter beoordeling", N100="Ja", ISNUMBER(M100)), M100+7,
    AND(J100="Ter beoordeling", N100="Nee", ISNUMBER(M100)), M100+22,
    N100="", ""
)</f>
        <v/>
      </c>
      <c r="P100" s="1"/>
      <c r="Q100" s="2"/>
      <c r="R100" s="10"/>
      <c r="S100" s="3"/>
    </row>
    <row r="101" spans="3:19" hidden="1" x14ac:dyDescent="0.25">
      <c r="C101" s="18"/>
      <c r="E101" s="4"/>
      <c r="H101" s="4"/>
      <c r="J101" s="4"/>
      <c r="N101" s="1"/>
      <c r="O101" s="12" t="str" cm="1">
        <f t="array" ref="O101">_xlfn.IFS(
    J101="Ter kennisgeving", "",
    AND(J101="Ter beoordeling", NOT(ISNUMBER(M101))), "",
    AND(J101="Ter beoordeling", N101="Ja", ISNUMBER(M101)), M101+7,
    AND(J101="Ter beoordeling", N101="Nee", ISNUMBER(M101)), M101+22,
    N101="", ""
)</f>
        <v/>
      </c>
      <c r="P101" s="1"/>
      <c r="Q101" s="2"/>
      <c r="R101" s="10"/>
      <c r="S101" s="3"/>
    </row>
    <row r="102" spans="3:19" hidden="1" x14ac:dyDescent="0.25">
      <c r="C102" s="18"/>
      <c r="E102" s="4"/>
      <c r="H102" s="4"/>
      <c r="J102" s="4"/>
      <c r="N102" s="1"/>
      <c r="O102" s="12" t="str" cm="1">
        <f t="array" ref="O102">_xlfn.IFS(
    J102="Ter kennisgeving", "",
    AND(J102="Ter beoordeling", NOT(ISNUMBER(M102))), "",
    AND(J102="Ter beoordeling", N102="Ja", ISNUMBER(M102)), M102+7,
    AND(J102="Ter beoordeling", N102="Nee", ISNUMBER(M102)), M102+22,
    N102="", ""
)</f>
        <v/>
      </c>
      <c r="P102" s="1"/>
      <c r="Q102" s="2"/>
      <c r="R102" s="10"/>
      <c r="S102" s="3"/>
    </row>
    <row r="103" spans="3:19" hidden="1" x14ac:dyDescent="0.25">
      <c r="C103" s="18"/>
      <c r="E103" s="4"/>
      <c r="H103" s="4"/>
      <c r="J103" s="4"/>
      <c r="N103" s="1"/>
      <c r="O103" s="12" t="str" cm="1">
        <f t="array" ref="O103">_xlfn.IFS(
    J103="Ter kennisgeving", "",
    AND(J103="Ter beoordeling", NOT(ISNUMBER(M103))), "",
    AND(J103="Ter beoordeling", N103="Ja", ISNUMBER(M103)), M103+7,
    AND(J103="Ter beoordeling", N103="Nee", ISNUMBER(M103)), M103+22,
    N103="", ""
)</f>
        <v/>
      </c>
      <c r="P103" s="1"/>
      <c r="Q103" s="2"/>
      <c r="R103" s="10"/>
      <c r="S103" s="3"/>
    </row>
    <row r="104" spans="3:19" hidden="1" x14ac:dyDescent="0.25">
      <c r="C104" s="18"/>
      <c r="E104" s="4"/>
      <c r="H104" s="4"/>
      <c r="J104" s="4"/>
      <c r="N104" s="1"/>
      <c r="O104" s="12" t="str" cm="1">
        <f t="array" ref="O104">_xlfn.IFS(
    J104="Ter kennisgeving", "",
    AND(J104="Ter beoordeling", NOT(ISNUMBER(M104))), "",
    AND(J104="Ter beoordeling", N104="Ja", ISNUMBER(M104)), M104+7,
    AND(J104="Ter beoordeling", N104="Nee", ISNUMBER(M104)), M104+22,
    N104="", ""
)</f>
        <v/>
      </c>
      <c r="P104" s="1"/>
      <c r="Q104" s="2"/>
      <c r="R104" s="10"/>
      <c r="S104" s="3"/>
    </row>
    <row r="105" spans="3:19" hidden="1" x14ac:dyDescent="0.25">
      <c r="C105" s="18"/>
      <c r="E105" s="4"/>
      <c r="H105" s="4"/>
      <c r="J105" s="4"/>
      <c r="N105" s="1"/>
      <c r="O105" s="12" t="str" cm="1">
        <f t="array" ref="O105">_xlfn.IFS(
    J105="Ter kennisgeving", "",
    AND(J105="Ter beoordeling", NOT(ISNUMBER(M105))), "",
    AND(J105="Ter beoordeling", N105="Ja", ISNUMBER(M105)), M105+7,
    AND(J105="Ter beoordeling", N105="Nee", ISNUMBER(M105)), M105+22,
    N105="", ""
)</f>
        <v/>
      </c>
      <c r="P105" s="1"/>
      <c r="Q105" s="2"/>
      <c r="R105" s="10"/>
      <c r="S105" s="3"/>
    </row>
    <row r="106" spans="3:19" hidden="1" x14ac:dyDescent="0.25">
      <c r="C106" s="18"/>
      <c r="E106" s="4"/>
      <c r="H106" s="4"/>
      <c r="J106" s="4"/>
      <c r="N106" s="1"/>
      <c r="O106" s="12" t="str" cm="1">
        <f t="array" ref="O106">_xlfn.IFS(
    J106="Ter kennisgeving", "",
    AND(J106="Ter beoordeling", NOT(ISNUMBER(M106))), "",
    AND(J106="Ter beoordeling", N106="Ja", ISNUMBER(M106)), M106+7,
    AND(J106="Ter beoordeling", N106="Nee", ISNUMBER(M106)), M106+22,
    N106="", ""
)</f>
        <v/>
      </c>
      <c r="P106" s="1"/>
      <c r="Q106" s="2"/>
      <c r="R106" s="10"/>
      <c r="S106" s="3"/>
    </row>
    <row r="107" spans="3:19" hidden="1" x14ac:dyDescent="0.25">
      <c r="C107" s="18"/>
      <c r="E107" s="4"/>
      <c r="H107" s="4"/>
      <c r="J107" s="4"/>
      <c r="N107" s="1"/>
      <c r="O107" s="12" t="str" cm="1">
        <f t="array" ref="O107">_xlfn.IFS(
    J107="Ter kennisgeving", "",
    AND(J107="Ter beoordeling", NOT(ISNUMBER(M107))), "",
    AND(J107="Ter beoordeling", N107="Ja", ISNUMBER(M107)), M107+7,
    AND(J107="Ter beoordeling", N107="Nee", ISNUMBER(M107)), M107+22,
    N107="", ""
)</f>
        <v/>
      </c>
      <c r="P107" s="1"/>
      <c r="Q107" s="2"/>
      <c r="R107" s="10"/>
      <c r="S107" s="3"/>
    </row>
    <row r="108" spans="3:19" hidden="1" x14ac:dyDescent="0.25">
      <c r="C108" s="18"/>
      <c r="E108" s="4"/>
      <c r="H108" s="4"/>
      <c r="J108" s="4"/>
      <c r="N108" s="1"/>
      <c r="O108" s="12" t="str" cm="1">
        <f t="array" ref="O108">_xlfn.IFS(
    J108="Ter kennisgeving", "",
    AND(J108="Ter beoordeling", NOT(ISNUMBER(M108))), "",
    AND(J108="Ter beoordeling", N108="Ja", ISNUMBER(M108)), M108+7,
    AND(J108="Ter beoordeling", N108="Nee", ISNUMBER(M108)), M108+22,
    N108="", ""
)</f>
        <v/>
      </c>
      <c r="P108" s="1"/>
      <c r="Q108" s="2"/>
      <c r="R108" s="10"/>
      <c r="S108" s="3"/>
    </row>
    <row r="109" spans="3:19" hidden="1" x14ac:dyDescent="0.25">
      <c r="C109" s="18"/>
      <c r="E109" s="4"/>
      <c r="H109" s="4"/>
      <c r="J109" s="4"/>
      <c r="N109" s="1"/>
      <c r="O109" s="12" t="str" cm="1">
        <f t="array" ref="O109">_xlfn.IFS(
    J109="Ter kennisgeving", "",
    AND(J109="Ter beoordeling", NOT(ISNUMBER(M109))), "",
    AND(J109="Ter beoordeling", N109="Ja", ISNUMBER(M109)), M109+7,
    AND(J109="Ter beoordeling", N109="Nee", ISNUMBER(M109)), M109+22,
    N109="", ""
)</f>
        <v/>
      </c>
      <c r="P109" s="1"/>
      <c r="Q109" s="2"/>
      <c r="R109" s="10"/>
      <c r="S109" s="3"/>
    </row>
    <row r="110" spans="3:19" hidden="1" x14ac:dyDescent="0.25">
      <c r="C110" s="18"/>
      <c r="E110" s="4"/>
      <c r="H110" s="4"/>
      <c r="J110" s="4"/>
      <c r="N110" s="1"/>
      <c r="O110" s="12" t="str" cm="1">
        <f t="array" ref="O110">_xlfn.IFS(
    J110="Ter kennisgeving", "",
    AND(J110="Ter beoordeling", NOT(ISNUMBER(M110))), "",
    AND(J110="Ter beoordeling", N110="Ja", ISNUMBER(M110)), M110+7,
    AND(J110="Ter beoordeling", N110="Nee", ISNUMBER(M110)), M110+22,
    N110="", ""
)</f>
        <v/>
      </c>
      <c r="P110" s="1"/>
      <c r="Q110" s="2"/>
      <c r="R110" s="10"/>
      <c r="S110" s="3"/>
    </row>
    <row r="111" spans="3:19" hidden="1" x14ac:dyDescent="0.25">
      <c r="C111" s="18"/>
      <c r="E111" s="4"/>
      <c r="H111" s="4"/>
      <c r="J111" s="4"/>
      <c r="N111" s="1"/>
      <c r="O111" s="12" t="str" cm="1">
        <f t="array" ref="O111">_xlfn.IFS(
    J111="Ter kennisgeving", "",
    AND(J111="Ter beoordeling", NOT(ISNUMBER(M111))), "",
    AND(J111="Ter beoordeling", N111="Ja", ISNUMBER(M111)), M111+7,
    AND(J111="Ter beoordeling", N111="Nee", ISNUMBER(M111)), M111+22,
    N111="", ""
)</f>
        <v/>
      </c>
      <c r="P111" s="1"/>
      <c r="Q111" s="2"/>
      <c r="R111" s="10"/>
      <c r="S111" s="3"/>
    </row>
    <row r="112" spans="3:19" hidden="1" x14ac:dyDescent="0.25">
      <c r="C112" s="18"/>
      <c r="E112" s="4"/>
      <c r="H112" s="4"/>
      <c r="J112" s="4"/>
      <c r="N112" s="1"/>
      <c r="O112" s="12" t="str" cm="1">
        <f t="array" ref="O112">_xlfn.IFS(
    J112="Ter kennisgeving", "",
    AND(J112="Ter beoordeling", NOT(ISNUMBER(M112))), "",
    AND(J112="Ter beoordeling", N112="Ja", ISNUMBER(M112)), M112+7,
    AND(J112="Ter beoordeling", N112="Nee", ISNUMBER(M112)), M112+22,
    N112="", ""
)</f>
        <v/>
      </c>
      <c r="P112" s="1"/>
      <c r="Q112" s="2"/>
      <c r="R112" s="10"/>
      <c r="S112" s="3"/>
    </row>
    <row r="113" spans="3:19" hidden="1" x14ac:dyDescent="0.25">
      <c r="C113" s="18"/>
      <c r="E113" s="4"/>
      <c r="H113" s="4"/>
      <c r="J113" s="4"/>
      <c r="N113" s="1"/>
      <c r="O113" s="12" t="str" cm="1">
        <f t="array" ref="O113">_xlfn.IFS(
    J113="Ter kennisgeving", "",
    AND(J113="Ter beoordeling", NOT(ISNUMBER(M113))), "",
    AND(J113="Ter beoordeling", N113="Ja", ISNUMBER(M113)), M113+7,
    AND(J113="Ter beoordeling", N113="Nee", ISNUMBER(M113)), M113+22,
    N113="", ""
)</f>
        <v/>
      </c>
      <c r="P113" s="1"/>
      <c r="Q113" s="2"/>
      <c r="R113" s="10"/>
      <c r="S113" s="3"/>
    </row>
    <row r="114" spans="3:19" hidden="1" x14ac:dyDescent="0.25">
      <c r="C114" s="18"/>
      <c r="E114" s="4"/>
      <c r="H114" s="4"/>
      <c r="J114" s="4"/>
      <c r="N114" s="1"/>
      <c r="O114" s="12" t="str" cm="1">
        <f t="array" ref="O114">_xlfn.IFS(
    J114="Ter kennisgeving", "",
    AND(J114="Ter beoordeling", NOT(ISNUMBER(M114))), "",
    AND(J114="Ter beoordeling", N114="Ja", ISNUMBER(M114)), M114+7,
    AND(J114="Ter beoordeling", N114="Nee", ISNUMBER(M114)), M114+22,
    N114="", ""
)</f>
        <v/>
      </c>
      <c r="P114" s="1"/>
      <c r="Q114" s="2"/>
      <c r="R114" s="10"/>
      <c r="S114" s="3"/>
    </row>
    <row r="115" spans="3:19" hidden="1" x14ac:dyDescent="0.25">
      <c r="C115" s="18"/>
      <c r="E115" s="4"/>
      <c r="H115" s="4"/>
      <c r="J115" s="4"/>
      <c r="N115" s="1"/>
      <c r="O115" s="12" t="str" cm="1">
        <f t="array" ref="O115">_xlfn.IFS(
    J115="Ter kennisgeving", "",
    AND(J115="Ter beoordeling", NOT(ISNUMBER(M115))), "",
    AND(J115="Ter beoordeling", N115="Ja", ISNUMBER(M115)), M115+7,
    AND(J115="Ter beoordeling", N115="Nee", ISNUMBER(M115)), M115+22,
    N115="", ""
)</f>
        <v/>
      </c>
      <c r="P115" s="1"/>
      <c r="Q115" s="2"/>
      <c r="R115" s="10"/>
      <c r="S115" s="3"/>
    </row>
    <row r="116" spans="3:19" hidden="1" x14ac:dyDescent="0.25">
      <c r="C116" s="18"/>
      <c r="E116" s="4"/>
      <c r="H116" s="4"/>
      <c r="J116" s="4"/>
      <c r="N116" s="1"/>
      <c r="O116" s="12" t="str" cm="1">
        <f t="array" ref="O116">_xlfn.IFS(
    J116="Ter kennisgeving", "",
    AND(J116="Ter beoordeling", NOT(ISNUMBER(M116))), "",
    AND(J116="Ter beoordeling", N116="Ja", ISNUMBER(M116)), M116+7,
    AND(J116="Ter beoordeling", N116="Nee", ISNUMBER(M116)), M116+22,
    N116="", ""
)</f>
        <v/>
      </c>
      <c r="P116" s="1"/>
      <c r="Q116" s="2"/>
      <c r="R116" s="10"/>
      <c r="S116" s="3"/>
    </row>
    <row r="117" spans="3:19" hidden="1" x14ac:dyDescent="0.25">
      <c r="C117" s="18"/>
      <c r="E117" s="4"/>
      <c r="H117" s="4"/>
      <c r="J117" s="4"/>
      <c r="N117" s="1"/>
      <c r="O117" s="12" t="str" cm="1">
        <f t="array" ref="O117">_xlfn.IFS(
    J117="Ter kennisgeving", "",
    AND(J117="Ter beoordeling", NOT(ISNUMBER(M117))), "",
    AND(J117="Ter beoordeling", N117="Ja", ISNUMBER(M117)), M117+7,
    AND(J117="Ter beoordeling", N117="Nee", ISNUMBER(M117)), M117+22,
    N117="", ""
)</f>
        <v/>
      </c>
      <c r="P117" s="1"/>
      <c r="Q117" s="2"/>
      <c r="R117" s="10"/>
      <c r="S117" s="3"/>
    </row>
    <row r="118" spans="3:19" hidden="1" x14ac:dyDescent="0.25">
      <c r="C118" s="18"/>
      <c r="E118" s="4"/>
      <c r="H118" s="4"/>
      <c r="J118" s="4"/>
      <c r="N118" s="1"/>
      <c r="O118" s="12" t="str" cm="1">
        <f t="array" ref="O118">_xlfn.IFS(
    J118="Ter kennisgeving", "",
    AND(J118="Ter beoordeling", NOT(ISNUMBER(M118))), "",
    AND(J118="Ter beoordeling", N118="Ja", ISNUMBER(M118)), M118+7,
    AND(J118="Ter beoordeling", N118="Nee", ISNUMBER(M118)), M118+22,
    N118="", ""
)</f>
        <v/>
      </c>
      <c r="P118" s="1"/>
      <c r="Q118" s="2"/>
      <c r="R118" s="10"/>
      <c r="S118" s="3"/>
    </row>
    <row r="119" spans="3:19" hidden="1" x14ac:dyDescent="0.25">
      <c r="C119" s="18"/>
      <c r="E119" s="4"/>
      <c r="H119" s="4"/>
      <c r="J119" s="4"/>
      <c r="N119" s="1"/>
      <c r="O119" s="12" t="str" cm="1">
        <f t="array" ref="O119">_xlfn.IFS(
    J119="Ter kennisgeving", "",
    AND(J119="Ter beoordeling", NOT(ISNUMBER(M119))), "",
    AND(J119="Ter beoordeling", N119="Ja", ISNUMBER(M119)), M119+7,
    AND(J119="Ter beoordeling", N119="Nee", ISNUMBER(M119)), M119+22,
    N119="", ""
)</f>
        <v/>
      </c>
      <c r="P119" s="1"/>
      <c r="Q119" s="2"/>
      <c r="R119" s="10"/>
      <c r="S119" s="3"/>
    </row>
    <row r="120" spans="3:19" hidden="1" x14ac:dyDescent="0.25">
      <c r="C120" s="18"/>
      <c r="E120" s="4"/>
      <c r="H120" s="4"/>
      <c r="J120" s="4"/>
      <c r="N120" s="1"/>
      <c r="O120" s="12" t="str" cm="1">
        <f t="array" ref="O120">_xlfn.IFS(
    J120="Ter kennisgeving", "",
    AND(J120="Ter beoordeling", NOT(ISNUMBER(M120))), "",
    AND(J120="Ter beoordeling", N120="Ja", ISNUMBER(M120)), M120+7,
    AND(J120="Ter beoordeling", N120="Nee", ISNUMBER(M120)), M120+22,
    N120="", ""
)</f>
        <v/>
      </c>
      <c r="P120" s="1"/>
      <c r="Q120" s="2"/>
      <c r="R120" s="10"/>
      <c r="S120" s="3"/>
    </row>
    <row r="121" spans="3:19" hidden="1" x14ac:dyDescent="0.25">
      <c r="C121" s="18"/>
      <c r="E121" s="4"/>
      <c r="H121" s="4"/>
      <c r="J121" s="4"/>
      <c r="N121" s="1"/>
      <c r="O121" s="12" t="str" cm="1">
        <f t="array" ref="O121">_xlfn.IFS(
    J121="Ter kennisgeving", "",
    AND(J121="Ter beoordeling", NOT(ISNUMBER(M121))), "",
    AND(J121="Ter beoordeling", N121="Ja", ISNUMBER(M121)), M121+7,
    AND(J121="Ter beoordeling", N121="Nee", ISNUMBER(M121)), M121+22,
    N121="", ""
)</f>
        <v/>
      </c>
      <c r="P121" s="1"/>
      <c r="Q121" s="2"/>
      <c r="R121" s="10"/>
      <c r="S121" s="3"/>
    </row>
    <row r="122" spans="3:19" hidden="1" x14ac:dyDescent="0.25">
      <c r="C122" s="18"/>
      <c r="E122" s="4"/>
      <c r="H122" s="4"/>
      <c r="J122" s="4"/>
      <c r="N122" s="1"/>
      <c r="O122" s="12" t="str" cm="1">
        <f t="array" ref="O122">_xlfn.IFS(
    J122="Ter kennisgeving", "",
    AND(J122="Ter beoordeling", NOT(ISNUMBER(M122))), "",
    AND(J122="Ter beoordeling", N122="Ja", ISNUMBER(M122)), M122+7,
    AND(J122="Ter beoordeling", N122="Nee", ISNUMBER(M122)), M122+22,
    N122="", ""
)</f>
        <v/>
      </c>
      <c r="P122" s="1"/>
      <c r="Q122" s="2"/>
      <c r="R122" s="10"/>
      <c r="S122" s="3"/>
    </row>
    <row r="123" spans="3:19" hidden="1" x14ac:dyDescent="0.25">
      <c r="C123" s="18"/>
      <c r="E123" s="4"/>
      <c r="H123" s="4"/>
      <c r="J123" s="4"/>
      <c r="N123" s="1"/>
      <c r="O123" s="12" t="str" cm="1">
        <f t="array" ref="O123">_xlfn.IFS(
    J123="Ter kennisgeving", "",
    AND(J123="Ter beoordeling", NOT(ISNUMBER(M123))), "",
    AND(J123="Ter beoordeling", N123="Ja", ISNUMBER(M123)), M123+7,
    AND(J123="Ter beoordeling", N123="Nee", ISNUMBER(M123)), M123+22,
    N123="", ""
)</f>
        <v/>
      </c>
      <c r="P123" s="1"/>
      <c r="Q123" s="2"/>
      <c r="R123" s="10"/>
      <c r="S123" s="3"/>
    </row>
    <row r="124" spans="3:19" hidden="1" x14ac:dyDescent="0.25">
      <c r="C124" s="18"/>
      <c r="E124" s="4"/>
      <c r="H124" s="4"/>
      <c r="J124" s="4"/>
      <c r="N124" s="1"/>
      <c r="O124" s="12" t="str" cm="1">
        <f t="array" ref="O124">_xlfn.IFS(
    J124="Ter kennisgeving", "",
    AND(J124="Ter beoordeling", NOT(ISNUMBER(M124))), "",
    AND(J124="Ter beoordeling", N124="Ja", ISNUMBER(M124)), M124+7,
    AND(J124="Ter beoordeling", N124="Nee", ISNUMBER(M124)), M124+22,
    N124="", ""
)</f>
        <v/>
      </c>
      <c r="P124" s="1"/>
      <c r="Q124" s="2"/>
      <c r="R124" s="10"/>
      <c r="S124" s="3"/>
    </row>
    <row r="125" spans="3:19" hidden="1" x14ac:dyDescent="0.25">
      <c r="C125" s="18"/>
      <c r="E125" s="4"/>
      <c r="H125" s="4"/>
      <c r="J125" s="4"/>
      <c r="N125" s="1"/>
      <c r="O125" s="12" t="str" cm="1">
        <f t="array" ref="O125">_xlfn.IFS(
    J125="Ter kennisgeving", "",
    AND(J125="Ter beoordeling", NOT(ISNUMBER(M125))), "",
    AND(J125="Ter beoordeling", N125="Ja", ISNUMBER(M125)), M125+7,
    AND(J125="Ter beoordeling", N125="Nee", ISNUMBER(M125)), M125+22,
    N125="", ""
)</f>
        <v/>
      </c>
      <c r="P125" s="1"/>
      <c r="Q125" s="2"/>
      <c r="R125" s="10"/>
      <c r="S125" s="3"/>
    </row>
    <row r="126" spans="3:19" hidden="1" x14ac:dyDescent="0.25">
      <c r="C126" s="18"/>
      <c r="E126" s="4"/>
      <c r="H126" s="4"/>
      <c r="J126" s="4"/>
      <c r="N126" s="1"/>
      <c r="O126" s="12" t="str" cm="1">
        <f t="array" ref="O126">_xlfn.IFS(
    J126="Ter kennisgeving", "",
    AND(J126="Ter beoordeling", NOT(ISNUMBER(M126))), "",
    AND(J126="Ter beoordeling", N126="Ja", ISNUMBER(M126)), M126+7,
    AND(J126="Ter beoordeling", N126="Nee", ISNUMBER(M126)), M126+22,
    N126="", ""
)</f>
        <v/>
      </c>
      <c r="P126" s="1"/>
      <c r="Q126" s="2"/>
      <c r="R126" s="10"/>
      <c r="S126" s="3"/>
    </row>
    <row r="127" spans="3:19" hidden="1" x14ac:dyDescent="0.25">
      <c r="C127" s="18"/>
      <c r="E127" s="4"/>
      <c r="H127" s="4"/>
      <c r="J127" s="4"/>
      <c r="N127" s="1"/>
      <c r="O127" s="12" t="str" cm="1">
        <f t="array" ref="O127">_xlfn.IFS(
    J127="Ter kennisgeving", "",
    AND(J127="Ter beoordeling", NOT(ISNUMBER(M127))), "",
    AND(J127="Ter beoordeling", N127="Ja", ISNUMBER(M127)), M127+7,
    AND(J127="Ter beoordeling", N127="Nee", ISNUMBER(M127)), M127+22,
    N127="", ""
)</f>
        <v/>
      </c>
      <c r="P127" s="1"/>
      <c r="Q127" s="2"/>
      <c r="R127" s="10"/>
      <c r="S127" s="3"/>
    </row>
    <row r="128" spans="3:19" hidden="1" x14ac:dyDescent="0.25">
      <c r="C128" s="18"/>
      <c r="E128" s="4"/>
      <c r="H128" s="4"/>
      <c r="J128" s="4"/>
      <c r="N128" s="1"/>
      <c r="O128" s="12" t="str" cm="1">
        <f t="array" ref="O128">_xlfn.IFS(
    J128="Ter kennisgeving", "",
    AND(J128="Ter beoordeling", NOT(ISNUMBER(M128))), "",
    AND(J128="Ter beoordeling", N128="Ja", ISNUMBER(M128)), M128+7,
    AND(J128="Ter beoordeling", N128="Nee", ISNUMBER(M128)), M128+22,
    N128="", ""
)</f>
        <v/>
      </c>
      <c r="P128" s="1"/>
      <c r="Q128" s="2"/>
      <c r="R128" s="10"/>
      <c r="S128" s="3"/>
    </row>
    <row r="129" spans="3:19" hidden="1" x14ac:dyDescent="0.25">
      <c r="C129" s="18"/>
      <c r="E129" s="4"/>
      <c r="H129" s="4"/>
      <c r="J129" s="4"/>
      <c r="N129" s="1"/>
      <c r="O129" s="12" t="str" cm="1">
        <f t="array" ref="O129">_xlfn.IFS(
    J129="Ter kennisgeving", "",
    AND(J129="Ter beoordeling", NOT(ISNUMBER(M129))), "",
    AND(J129="Ter beoordeling", N129="Ja", ISNUMBER(M129)), M129+7,
    AND(J129="Ter beoordeling", N129="Nee", ISNUMBER(M129)), M129+22,
    N129="", ""
)</f>
        <v/>
      </c>
      <c r="P129" s="1"/>
      <c r="Q129" s="2"/>
      <c r="R129" s="10"/>
      <c r="S129" s="3"/>
    </row>
    <row r="130" spans="3:19" hidden="1" x14ac:dyDescent="0.25">
      <c r="C130" s="18"/>
      <c r="E130" s="4"/>
      <c r="H130" s="4"/>
      <c r="J130" s="4"/>
      <c r="N130" s="1"/>
      <c r="O130" s="12" t="str" cm="1">
        <f t="array" ref="O130">_xlfn.IFS(
    J130="Ter kennisgeving", "",
    AND(J130="Ter beoordeling", NOT(ISNUMBER(M130))), "",
    AND(J130="Ter beoordeling", N130="Ja", ISNUMBER(M130)), M130+7,
    AND(J130="Ter beoordeling", N130="Nee", ISNUMBER(M130)), M130+22,
    N130="", ""
)</f>
        <v/>
      </c>
      <c r="P130" s="1"/>
      <c r="Q130" s="2"/>
      <c r="R130" s="10"/>
      <c r="S130" s="3"/>
    </row>
    <row r="131" spans="3:19" hidden="1" x14ac:dyDescent="0.25">
      <c r="C131" s="18"/>
      <c r="E131" s="4"/>
      <c r="H131" s="4"/>
      <c r="J131" s="4"/>
      <c r="N131" s="1"/>
      <c r="O131" s="12" t="str" cm="1">
        <f t="array" ref="O131">_xlfn.IFS(
    J131="Ter kennisgeving", "",
    AND(J131="Ter beoordeling", NOT(ISNUMBER(M131))), "",
    AND(J131="Ter beoordeling", N131="Ja", ISNUMBER(M131)), M131+7,
    AND(J131="Ter beoordeling", N131="Nee", ISNUMBER(M131)), M131+22,
    N131="", ""
)</f>
        <v/>
      </c>
      <c r="P131" s="1"/>
      <c r="Q131" s="2"/>
      <c r="R131" s="10"/>
      <c r="S131" s="3"/>
    </row>
    <row r="132" spans="3:19" hidden="1" x14ac:dyDescent="0.25">
      <c r="C132" s="18"/>
      <c r="E132" s="4"/>
      <c r="H132" s="4"/>
      <c r="J132" s="4"/>
      <c r="N132" s="1"/>
      <c r="O132" s="12" t="str" cm="1">
        <f t="array" ref="O132">_xlfn.IFS(
    J132="Ter kennisgeving", "",
    AND(J132="Ter beoordeling", NOT(ISNUMBER(M132))), "",
    AND(J132="Ter beoordeling", N132="Ja", ISNUMBER(M132)), M132+7,
    AND(J132="Ter beoordeling", N132="Nee", ISNUMBER(M132)), M132+22,
    N132="", ""
)</f>
        <v/>
      </c>
      <c r="P132" s="1"/>
      <c r="Q132" s="2"/>
      <c r="R132" s="10"/>
      <c r="S132" s="3"/>
    </row>
    <row r="133" spans="3:19" hidden="1" x14ac:dyDescent="0.25">
      <c r="C133" s="18"/>
      <c r="E133" s="4"/>
      <c r="H133" s="4"/>
      <c r="J133" s="4"/>
      <c r="N133" s="1"/>
      <c r="O133" s="12" t="str" cm="1">
        <f t="array" ref="O133">_xlfn.IFS(
    J133="Ter kennisgeving", "",
    AND(J133="Ter beoordeling", NOT(ISNUMBER(M133))), "",
    AND(J133="Ter beoordeling", N133="Ja", ISNUMBER(M133)), M133+7,
    AND(J133="Ter beoordeling", N133="Nee", ISNUMBER(M133)), M133+22,
    N133="", ""
)</f>
        <v/>
      </c>
      <c r="P133" s="1"/>
      <c r="Q133" s="2"/>
      <c r="R133" s="10"/>
      <c r="S133" s="3"/>
    </row>
    <row r="134" spans="3:19" hidden="1" x14ac:dyDescent="0.25">
      <c r="C134" s="18"/>
      <c r="E134" s="4"/>
      <c r="H134" s="4"/>
      <c r="J134" s="4"/>
      <c r="N134" s="1"/>
      <c r="O134" s="12" t="str" cm="1">
        <f t="array" ref="O134">_xlfn.IFS(
    J134="Ter kennisgeving", "",
    AND(J134="Ter beoordeling", NOT(ISNUMBER(M134))), "",
    AND(J134="Ter beoordeling", N134="Ja", ISNUMBER(M134)), M134+7,
    AND(J134="Ter beoordeling", N134="Nee", ISNUMBER(M134)), M134+22,
    N134="", ""
)</f>
        <v/>
      </c>
      <c r="P134" s="1"/>
      <c r="Q134" s="2"/>
      <c r="R134" s="10"/>
      <c r="S134" s="3"/>
    </row>
    <row r="135" spans="3:19" hidden="1" x14ac:dyDescent="0.25">
      <c r="C135" s="18"/>
      <c r="E135" s="4"/>
      <c r="H135" s="4"/>
      <c r="J135" s="4"/>
      <c r="N135" s="1"/>
      <c r="O135" s="12" t="str" cm="1">
        <f t="array" ref="O135">_xlfn.IFS(
    J135="Ter kennisgeving", "",
    AND(J135="Ter beoordeling", NOT(ISNUMBER(M135))), "",
    AND(J135="Ter beoordeling", N135="Ja", ISNUMBER(M135)), M135+7,
    AND(J135="Ter beoordeling", N135="Nee", ISNUMBER(M135)), M135+22,
    N135="", ""
)</f>
        <v/>
      </c>
      <c r="P135" s="1"/>
      <c r="Q135" s="2"/>
      <c r="R135" s="10"/>
      <c r="S135" s="3"/>
    </row>
    <row r="136" spans="3:19" hidden="1" x14ac:dyDescent="0.25">
      <c r="C136" s="18"/>
      <c r="E136" s="4"/>
      <c r="H136" s="4"/>
      <c r="J136" s="4"/>
      <c r="N136" s="1"/>
      <c r="O136" s="12" t="str" cm="1">
        <f t="array" ref="O136">_xlfn.IFS(
    J136="Ter kennisgeving", "",
    AND(J136="Ter beoordeling", NOT(ISNUMBER(M136))), "",
    AND(J136="Ter beoordeling", N136="Ja", ISNUMBER(M136)), M136+7,
    AND(J136="Ter beoordeling", N136="Nee", ISNUMBER(M136)), M136+22,
    N136="", ""
)</f>
        <v/>
      </c>
      <c r="P136" s="1"/>
      <c r="Q136" s="2"/>
      <c r="R136" s="10"/>
      <c r="S136" s="3"/>
    </row>
    <row r="137" spans="3:19" hidden="1" x14ac:dyDescent="0.25">
      <c r="C137" s="18"/>
      <c r="E137" s="4"/>
      <c r="H137" s="4"/>
      <c r="J137" s="4"/>
      <c r="N137" s="1"/>
      <c r="O137" s="12" t="str" cm="1">
        <f t="array" ref="O137">_xlfn.IFS(
    J137="Ter kennisgeving", "",
    AND(J137="Ter beoordeling", NOT(ISNUMBER(M137))), "",
    AND(J137="Ter beoordeling", N137="Ja", ISNUMBER(M137)), M137+7,
    AND(J137="Ter beoordeling", N137="Nee", ISNUMBER(M137)), M137+22,
    N137="", ""
)</f>
        <v/>
      </c>
      <c r="P137" s="1"/>
      <c r="Q137" s="2"/>
      <c r="R137" s="10"/>
      <c r="S137" s="3"/>
    </row>
    <row r="138" spans="3:19" hidden="1" x14ac:dyDescent="0.25">
      <c r="C138" s="18"/>
      <c r="E138" s="4"/>
      <c r="H138" s="4"/>
      <c r="J138" s="4"/>
      <c r="N138" s="1"/>
      <c r="O138" s="12" t="str" cm="1">
        <f t="array" ref="O138">_xlfn.IFS(
    J138="Ter kennisgeving", "",
    AND(J138="Ter beoordeling", NOT(ISNUMBER(M138))), "",
    AND(J138="Ter beoordeling", N138="Ja", ISNUMBER(M138)), M138+7,
    AND(J138="Ter beoordeling", N138="Nee", ISNUMBER(M138)), M138+22,
    N138="", ""
)</f>
        <v/>
      </c>
      <c r="P138" s="1"/>
      <c r="Q138" s="2"/>
      <c r="R138" s="10"/>
      <c r="S138" s="3"/>
    </row>
    <row r="139" spans="3:19" hidden="1" x14ac:dyDescent="0.25">
      <c r="C139" s="18"/>
      <c r="E139" s="4"/>
      <c r="H139" s="4"/>
      <c r="J139" s="4"/>
      <c r="N139" s="1"/>
      <c r="O139" s="12" t="str" cm="1">
        <f t="array" ref="O139">_xlfn.IFS(
    J139="Ter kennisgeving", "",
    AND(J139="Ter beoordeling", NOT(ISNUMBER(M139))), "",
    AND(J139="Ter beoordeling", N139="Ja", ISNUMBER(M139)), M139+7,
    AND(J139="Ter beoordeling", N139="Nee", ISNUMBER(M139)), M139+22,
    N139="", ""
)</f>
        <v/>
      </c>
      <c r="P139" s="1"/>
      <c r="Q139" s="2"/>
      <c r="R139" s="10"/>
      <c r="S139" s="3"/>
    </row>
    <row r="140" spans="3:19" hidden="1" x14ac:dyDescent="0.25">
      <c r="C140" s="18"/>
      <c r="E140" s="4"/>
      <c r="H140" s="4"/>
      <c r="J140" s="4"/>
      <c r="N140" s="1"/>
      <c r="O140" s="12" t="str" cm="1">
        <f t="array" ref="O140">_xlfn.IFS(
    J140="Ter kennisgeving", "",
    AND(J140="Ter beoordeling", NOT(ISNUMBER(M140))), "",
    AND(J140="Ter beoordeling", N140="Ja", ISNUMBER(M140)), M140+7,
    AND(J140="Ter beoordeling", N140="Nee", ISNUMBER(M140)), M140+22,
    N140="", ""
)</f>
        <v/>
      </c>
      <c r="P140" s="1"/>
      <c r="Q140" s="2"/>
      <c r="R140" s="10"/>
      <c r="S140" s="3"/>
    </row>
    <row r="141" spans="3:19" hidden="1" x14ac:dyDescent="0.25">
      <c r="C141" s="18"/>
      <c r="E141" s="4"/>
      <c r="H141" s="4"/>
      <c r="J141" s="4"/>
      <c r="N141" s="1"/>
      <c r="O141" s="12" t="str" cm="1">
        <f t="array" ref="O141">_xlfn.IFS(
    J141="Ter kennisgeving", "",
    AND(J141="Ter beoordeling", NOT(ISNUMBER(M141))), "",
    AND(J141="Ter beoordeling", N141="Ja", ISNUMBER(M141)), M141+7,
    AND(J141="Ter beoordeling", N141="Nee", ISNUMBER(M141)), M141+22,
    N141="", ""
)</f>
        <v/>
      </c>
      <c r="P141" s="1"/>
      <c r="Q141" s="2"/>
      <c r="R141" s="10"/>
      <c r="S141" s="3"/>
    </row>
    <row r="142" spans="3:19" hidden="1" x14ac:dyDescent="0.25">
      <c r="C142" s="18"/>
      <c r="E142" s="4"/>
      <c r="H142" s="4"/>
      <c r="J142" s="4"/>
      <c r="N142" s="1"/>
      <c r="O142" s="12" t="str" cm="1">
        <f t="array" ref="O142">_xlfn.IFS(
    J142="Ter kennisgeving", "",
    AND(J142="Ter beoordeling", NOT(ISNUMBER(M142))), "",
    AND(J142="Ter beoordeling", N142="Ja", ISNUMBER(M142)), M142+7,
    AND(J142="Ter beoordeling", N142="Nee", ISNUMBER(M142)), M142+22,
    N142="", ""
)</f>
        <v/>
      </c>
      <c r="P142" s="1"/>
      <c r="Q142" s="2"/>
      <c r="R142" s="10"/>
      <c r="S142" s="3"/>
    </row>
    <row r="143" spans="3:19" hidden="1" x14ac:dyDescent="0.25">
      <c r="C143" s="18"/>
      <c r="E143" s="4"/>
      <c r="H143" s="4"/>
      <c r="J143" s="4"/>
      <c r="N143" s="1"/>
      <c r="O143" s="12" t="str" cm="1">
        <f t="array" ref="O143">_xlfn.IFS(
    J143="Ter kennisgeving", "",
    AND(J143="Ter beoordeling", NOT(ISNUMBER(M143))), "",
    AND(J143="Ter beoordeling", N143="Ja", ISNUMBER(M143)), M143+7,
    AND(J143="Ter beoordeling", N143="Nee", ISNUMBER(M143)), M143+22,
    N143="", ""
)</f>
        <v/>
      </c>
      <c r="P143" s="1"/>
      <c r="Q143" s="2"/>
      <c r="R143" s="10"/>
      <c r="S143" s="3"/>
    </row>
    <row r="144" spans="3:19" hidden="1" x14ac:dyDescent="0.25">
      <c r="C144" s="18"/>
      <c r="E144" s="4"/>
      <c r="H144" s="4"/>
      <c r="J144" s="4"/>
      <c r="N144" s="1"/>
      <c r="O144" s="12" t="str" cm="1">
        <f t="array" ref="O144">_xlfn.IFS(
    J144="Ter kennisgeving", "",
    AND(J144="Ter beoordeling", NOT(ISNUMBER(M144))), "",
    AND(J144="Ter beoordeling", N144="Ja", ISNUMBER(M144)), M144+7,
    AND(J144="Ter beoordeling", N144="Nee", ISNUMBER(M144)), M144+22,
    N144="", ""
)</f>
        <v/>
      </c>
      <c r="P144" s="1"/>
      <c r="Q144" s="2"/>
      <c r="R144" s="10"/>
      <c r="S144" s="3"/>
    </row>
    <row r="145" spans="3:19" hidden="1" x14ac:dyDescent="0.25">
      <c r="C145" s="18"/>
      <c r="E145" s="4"/>
      <c r="H145" s="4"/>
      <c r="J145" s="4"/>
      <c r="N145" s="1"/>
      <c r="O145" s="12" t="str" cm="1">
        <f t="array" ref="O145">_xlfn.IFS(
    J145="Ter kennisgeving", "",
    AND(J145="Ter beoordeling", NOT(ISNUMBER(M145))), "",
    AND(J145="Ter beoordeling", N145="Ja", ISNUMBER(M145)), M145+7,
    AND(J145="Ter beoordeling", N145="Nee", ISNUMBER(M145)), M145+22,
    N145="", ""
)</f>
        <v/>
      </c>
      <c r="P145" s="1"/>
      <c r="Q145" s="2"/>
      <c r="R145" s="10"/>
      <c r="S145" s="3"/>
    </row>
    <row r="146" spans="3:19" hidden="1" x14ac:dyDescent="0.25">
      <c r="C146" s="18"/>
      <c r="E146" s="4"/>
      <c r="H146" s="4"/>
      <c r="J146" s="4"/>
      <c r="N146" s="1"/>
      <c r="O146" s="12" t="str" cm="1">
        <f t="array" ref="O146">_xlfn.IFS(
    J146="Ter kennisgeving", "",
    AND(J146="Ter beoordeling", NOT(ISNUMBER(M146))), "",
    AND(J146="Ter beoordeling", N146="Ja", ISNUMBER(M146)), M146+7,
    AND(J146="Ter beoordeling", N146="Nee", ISNUMBER(M146)), M146+22,
    N146="", ""
)</f>
        <v/>
      </c>
      <c r="P146" s="1"/>
      <c r="Q146" s="2"/>
      <c r="R146" s="10"/>
      <c r="S146" s="3"/>
    </row>
    <row r="147" spans="3:19" hidden="1" x14ac:dyDescent="0.25">
      <c r="C147" s="18"/>
      <c r="E147" s="4"/>
      <c r="H147" s="4"/>
      <c r="J147" s="4"/>
      <c r="N147" s="1"/>
      <c r="O147" s="12" t="str" cm="1">
        <f t="array" ref="O147">_xlfn.IFS(
    J147="Ter kennisgeving", "",
    AND(J147="Ter beoordeling", NOT(ISNUMBER(M147))), "",
    AND(J147="Ter beoordeling", N147="Ja", ISNUMBER(M147)), M147+7,
    AND(J147="Ter beoordeling", N147="Nee", ISNUMBER(M147)), M147+22,
    N147="", ""
)</f>
        <v/>
      </c>
      <c r="P147" s="1"/>
      <c r="Q147" s="2"/>
      <c r="R147" s="10"/>
      <c r="S147" s="3"/>
    </row>
    <row r="148" spans="3:19" hidden="1" x14ac:dyDescent="0.25">
      <c r="C148" s="18"/>
      <c r="E148" s="4"/>
      <c r="H148" s="4"/>
      <c r="J148" s="4"/>
      <c r="N148" s="1"/>
      <c r="O148" s="12" t="str" cm="1">
        <f t="array" ref="O148">_xlfn.IFS(
    J148="Ter kennisgeving", "",
    AND(J148="Ter beoordeling", NOT(ISNUMBER(M148))), "",
    AND(J148="Ter beoordeling", N148="Ja", ISNUMBER(M148)), M148+7,
    AND(J148="Ter beoordeling", N148="Nee", ISNUMBER(M148)), M148+22,
    N148="", ""
)</f>
        <v/>
      </c>
      <c r="P148" s="1"/>
      <c r="Q148" s="2"/>
      <c r="R148" s="10"/>
      <c r="S148" s="3"/>
    </row>
    <row r="149" spans="3:19" hidden="1" x14ac:dyDescent="0.25">
      <c r="C149" s="18"/>
      <c r="E149" s="4"/>
      <c r="H149" s="4"/>
      <c r="J149" s="4"/>
      <c r="N149" s="1"/>
      <c r="O149" s="12" t="str" cm="1">
        <f t="array" ref="O149">_xlfn.IFS(
    J149="Ter kennisgeving", "",
    AND(J149="Ter beoordeling", NOT(ISNUMBER(M149))), "",
    AND(J149="Ter beoordeling", N149="Ja", ISNUMBER(M149)), M149+7,
    AND(J149="Ter beoordeling", N149="Nee", ISNUMBER(M149)), M149+22,
    N149="", ""
)</f>
        <v/>
      </c>
      <c r="P149" s="1"/>
      <c r="Q149" s="2"/>
      <c r="R149" s="10"/>
      <c r="S149" s="3"/>
    </row>
    <row r="150" spans="3:19" hidden="1" x14ac:dyDescent="0.25">
      <c r="C150" s="18"/>
      <c r="E150" s="4"/>
      <c r="H150" s="4"/>
      <c r="J150" s="4"/>
      <c r="N150" s="1"/>
      <c r="O150" s="12" t="str" cm="1">
        <f t="array" ref="O150">_xlfn.IFS(
    J150="Ter kennisgeving", "",
    AND(J150="Ter beoordeling", NOT(ISNUMBER(M150))), "",
    AND(J150="Ter beoordeling", N150="Ja", ISNUMBER(M150)), M150+7,
    AND(J150="Ter beoordeling", N150="Nee", ISNUMBER(M150)), M150+22,
    N150="", ""
)</f>
        <v/>
      </c>
      <c r="P150" s="1"/>
      <c r="Q150" s="2"/>
      <c r="R150" s="10"/>
      <c r="S150" s="3"/>
    </row>
    <row r="151" spans="3:19" hidden="1" x14ac:dyDescent="0.25">
      <c r="C151" s="18"/>
      <c r="E151" s="4"/>
      <c r="H151" s="4"/>
      <c r="J151" s="4"/>
      <c r="N151" s="1"/>
      <c r="O151" s="12" t="str" cm="1">
        <f t="array" ref="O151">_xlfn.IFS(
    J151="Ter kennisgeving", "",
    AND(J151="Ter beoordeling", NOT(ISNUMBER(M151))), "",
    AND(J151="Ter beoordeling", N151="Ja", ISNUMBER(M151)), M151+7,
    AND(J151="Ter beoordeling", N151="Nee", ISNUMBER(M151)), M151+22,
    N151="", ""
)</f>
        <v/>
      </c>
      <c r="P151" s="1"/>
      <c r="Q151" s="2"/>
      <c r="R151" s="10"/>
      <c r="S151" s="3"/>
    </row>
    <row r="152" spans="3:19" hidden="1" x14ac:dyDescent="0.25">
      <c r="C152" s="18"/>
      <c r="E152" s="4"/>
      <c r="H152" s="4"/>
      <c r="J152" s="4"/>
      <c r="N152" s="1"/>
      <c r="O152" s="12" t="str" cm="1">
        <f t="array" ref="O152">_xlfn.IFS(
    J152="Ter kennisgeving", "",
    AND(J152="Ter beoordeling", NOT(ISNUMBER(M152))), "",
    AND(J152="Ter beoordeling", N152="Ja", ISNUMBER(M152)), M152+7,
    AND(J152="Ter beoordeling", N152="Nee", ISNUMBER(M152)), M152+22,
    N152="", ""
)</f>
        <v/>
      </c>
      <c r="P152" s="1"/>
      <c r="Q152" s="2"/>
      <c r="R152" s="10"/>
      <c r="S152" s="3"/>
    </row>
    <row r="153" spans="3:19" hidden="1" x14ac:dyDescent="0.25">
      <c r="C153" s="18"/>
      <c r="E153" s="4"/>
      <c r="H153" s="4"/>
      <c r="J153" s="4"/>
      <c r="N153" s="1"/>
      <c r="O153" s="12" t="str" cm="1">
        <f t="array" ref="O153">_xlfn.IFS(
    J153="Ter kennisgeving", "",
    AND(J153="Ter beoordeling", NOT(ISNUMBER(M153))), "",
    AND(J153="Ter beoordeling", N153="Ja", ISNUMBER(M153)), M153+7,
    AND(J153="Ter beoordeling", N153="Nee", ISNUMBER(M153)), M153+22,
    N153="", ""
)</f>
        <v/>
      </c>
      <c r="P153" s="1"/>
      <c r="Q153" s="2"/>
      <c r="R153" s="10"/>
      <c r="S153" s="3"/>
    </row>
    <row r="154" spans="3:19" hidden="1" x14ac:dyDescent="0.25">
      <c r="C154" s="18"/>
      <c r="E154" s="4"/>
      <c r="H154" s="4"/>
      <c r="J154" s="4"/>
      <c r="N154" s="1"/>
      <c r="O154" s="12" t="str" cm="1">
        <f t="array" ref="O154">_xlfn.IFS(
    J154="Ter kennisgeving", "",
    AND(J154="Ter beoordeling", NOT(ISNUMBER(M154))), "",
    AND(J154="Ter beoordeling", N154="Ja", ISNUMBER(M154)), M154+7,
    AND(J154="Ter beoordeling", N154="Nee", ISNUMBER(M154)), M154+22,
    N154="", ""
)</f>
        <v/>
      </c>
      <c r="P154" s="1"/>
      <c r="Q154" s="2"/>
      <c r="R154" s="10"/>
      <c r="S154" s="3"/>
    </row>
    <row r="155" spans="3:19" hidden="1" x14ac:dyDescent="0.25">
      <c r="C155" s="18"/>
      <c r="E155" s="4"/>
      <c r="H155" s="4"/>
      <c r="J155" s="4"/>
      <c r="N155" s="1"/>
      <c r="O155" s="12" t="str" cm="1">
        <f t="array" ref="O155">_xlfn.IFS(
    J155="Ter kennisgeving", "",
    AND(J155="Ter beoordeling", NOT(ISNUMBER(M155))), "",
    AND(J155="Ter beoordeling", N155="Ja", ISNUMBER(M155)), M155+7,
    AND(J155="Ter beoordeling", N155="Nee", ISNUMBER(M155)), M155+22,
    N155="", ""
)</f>
        <v/>
      </c>
      <c r="P155" s="1"/>
      <c r="Q155" s="2"/>
      <c r="R155" s="10"/>
      <c r="S155" s="3"/>
    </row>
    <row r="156" spans="3:19" hidden="1" x14ac:dyDescent="0.25">
      <c r="C156" s="18"/>
      <c r="E156" s="4"/>
      <c r="H156" s="4"/>
      <c r="J156" s="4"/>
      <c r="N156" s="1"/>
      <c r="O156" s="12" t="str" cm="1">
        <f t="array" ref="O156">_xlfn.IFS(
    J156="Ter kennisgeving", "",
    AND(J156="Ter beoordeling", NOT(ISNUMBER(M156))), "",
    AND(J156="Ter beoordeling", N156="Ja", ISNUMBER(M156)), M156+7,
    AND(J156="Ter beoordeling", N156="Nee", ISNUMBER(M156)), M156+22,
    N156="", ""
)</f>
        <v/>
      </c>
      <c r="P156" s="1"/>
      <c r="Q156" s="2"/>
      <c r="R156" s="10"/>
      <c r="S156" s="3"/>
    </row>
    <row r="157" spans="3:19" hidden="1" x14ac:dyDescent="0.25">
      <c r="C157" s="18"/>
      <c r="E157" s="4"/>
      <c r="H157" s="4"/>
      <c r="J157" s="4"/>
      <c r="N157" s="1"/>
      <c r="O157" s="12" t="str" cm="1">
        <f t="array" ref="O157">_xlfn.IFS(
    J157="Ter kennisgeving", "",
    AND(J157="Ter beoordeling", NOT(ISNUMBER(M157))), "",
    AND(J157="Ter beoordeling", N157="Ja", ISNUMBER(M157)), M157+7,
    AND(J157="Ter beoordeling", N157="Nee", ISNUMBER(M157)), M157+22,
    N157="", ""
)</f>
        <v/>
      </c>
      <c r="P157" s="1"/>
      <c r="Q157" s="2"/>
      <c r="R157" s="10"/>
      <c r="S157" s="3"/>
    </row>
    <row r="158" spans="3:19" hidden="1" x14ac:dyDescent="0.25">
      <c r="C158" s="18"/>
      <c r="E158" s="4"/>
      <c r="H158" s="4"/>
      <c r="J158" s="4"/>
      <c r="N158" s="1"/>
      <c r="O158" s="12" t="str" cm="1">
        <f t="array" ref="O158">_xlfn.IFS(
    J158="Ter kennisgeving", "",
    AND(J158="Ter beoordeling", NOT(ISNUMBER(M158))), "",
    AND(J158="Ter beoordeling", N158="Ja", ISNUMBER(M158)), M158+7,
    AND(J158="Ter beoordeling", N158="Nee", ISNUMBER(M158)), M158+22,
    N158="", ""
)</f>
        <v/>
      </c>
      <c r="P158" s="1"/>
      <c r="Q158" s="2"/>
      <c r="R158" s="10"/>
      <c r="S158" s="3"/>
    </row>
    <row r="159" spans="3:19" hidden="1" x14ac:dyDescent="0.25">
      <c r="C159" s="18"/>
      <c r="E159" s="4"/>
      <c r="H159" s="4"/>
      <c r="J159" s="4"/>
      <c r="N159" s="1"/>
      <c r="O159" s="12" t="str" cm="1">
        <f t="array" ref="O159">_xlfn.IFS(
    J159="Ter kennisgeving", "",
    AND(J159="Ter beoordeling", NOT(ISNUMBER(M159))), "",
    AND(J159="Ter beoordeling", N159="Ja", ISNUMBER(M159)), M159+7,
    AND(J159="Ter beoordeling", N159="Nee", ISNUMBER(M159)), M159+22,
    N159="", ""
)</f>
        <v/>
      </c>
      <c r="P159" s="1"/>
      <c r="Q159" s="2"/>
      <c r="R159" s="10"/>
      <c r="S159" s="3"/>
    </row>
    <row r="160" spans="3:19" hidden="1" x14ac:dyDescent="0.25">
      <c r="C160" s="18"/>
      <c r="E160" s="4"/>
      <c r="H160" s="4"/>
      <c r="J160" s="4"/>
      <c r="N160" s="1"/>
      <c r="O160" s="12" t="str" cm="1">
        <f t="array" ref="O160">_xlfn.IFS(
    J160="Ter kennisgeving", "",
    AND(J160="Ter beoordeling", NOT(ISNUMBER(M160))), "",
    AND(J160="Ter beoordeling", N160="Ja", ISNUMBER(M160)), M160+7,
    AND(J160="Ter beoordeling", N160="Nee", ISNUMBER(M160)), M160+22,
    N160="", ""
)</f>
        <v/>
      </c>
      <c r="P160" s="1"/>
      <c r="Q160" s="2"/>
      <c r="R160" s="10"/>
      <c r="S160" s="3"/>
    </row>
    <row r="161" spans="3:19" hidden="1" x14ac:dyDescent="0.25">
      <c r="C161" s="18"/>
      <c r="E161" s="4"/>
      <c r="H161" s="4"/>
      <c r="J161" s="4"/>
      <c r="N161" s="1"/>
      <c r="O161" s="12" t="str" cm="1">
        <f t="array" ref="O161">_xlfn.IFS(
    J161="Ter kennisgeving", "",
    AND(J161="Ter beoordeling", NOT(ISNUMBER(M161))), "",
    AND(J161="Ter beoordeling", N161="Ja", ISNUMBER(M161)), M161+7,
    AND(J161="Ter beoordeling", N161="Nee", ISNUMBER(M161)), M161+22,
    N161="", ""
)</f>
        <v/>
      </c>
      <c r="P161" s="1"/>
      <c r="Q161" s="2"/>
      <c r="R161" s="10"/>
      <c r="S161" s="3"/>
    </row>
    <row r="162" spans="3:19" hidden="1" x14ac:dyDescent="0.25">
      <c r="C162" s="18"/>
      <c r="E162" s="4"/>
      <c r="H162" s="4"/>
      <c r="J162" s="4"/>
      <c r="N162" s="1"/>
      <c r="O162" s="12" t="str" cm="1">
        <f t="array" ref="O162">_xlfn.IFS(
    J162="Ter kennisgeving", "",
    AND(J162="Ter beoordeling", NOT(ISNUMBER(M162))), "",
    AND(J162="Ter beoordeling", N162="Ja", ISNUMBER(M162)), M162+7,
    AND(J162="Ter beoordeling", N162="Nee", ISNUMBER(M162)), M162+22,
    N162="", ""
)</f>
        <v/>
      </c>
      <c r="P162" s="1"/>
      <c r="Q162" s="2"/>
      <c r="R162" s="10"/>
      <c r="S162" s="3"/>
    </row>
    <row r="163" spans="3:19" hidden="1" x14ac:dyDescent="0.25">
      <c r="C163" s="18"/>
      <c r="E163" s="4"/>
      <c r="H163" s="4"/>
      <c r="J163" s="4"/>
      <c r="N163" s="1"/>
      <c r="O163" s="12" t="str" cm="1">
        <f t="array" ref="O163">_xlfn.IFS(
    J163="Ter kennisgeving", "",
    AND(J163="Ter beoordeling", NOT(ISNUMBER(M163))), "",
    AND(J163="Ter beoordeling", N163="Ja", ISNUMBER(M163)), M163+7,
    AND(J163="Ter beoordeling", N163="Nee", ISNUMBER(M163)), M163+22,
    N163="", ""
)</f>
        <v/>
      </c>
      <c r="P163" s="1"/>
      <c r="Q163" s="2"/>
      <c r="R163" s="10"/>
      <c r="S163" s="3"/>
    </row>
    <row r="164" spans="3:19" hidden="1" x14ac:dyDescent="0.25">
      <c r="C164" s="18"/>
      <c r="E164" s="4"/>
      <c r="H164" s="4"/>
      <c r="J164" s="4"/>
      <c r="N164" s="1"/>
      <c r="O164" s="12" t="str" cm="1">
        <f t="array" ref="O164">_xlfn.IFS(
    J164="Ter kennisgeving", "",
    AND(J164="Ter beoordeling", NOT(ISNUMBER(M164))), "",
    AND(J164="Ter beoordeling", N164="Ja", ISNUMBER(M164)), M164+7,
    AND(J164="Ter beoordeling", N164="Nee", ISNUMBER(M164)), M164+22,
    N164="", ""
)</f>
        <v/>
      </c>
      <c r="P164" s="1"/>
      <c r="Q164" s="2"/>
      <c r="R164" s="10"/>
      <c r="S164" s="3"/>
    </row>
    <row r="165" spans="3:19" hidden="1" x14ac:dyDescent="0.25">
      <c r="C165" s="18"/>
      <c r="E165" s="4"/>
      <c r="H165" s="4"/>
      <c r="J165" s="4"/>
      <c r="N165" s="1"/>
      <c r="O165" s="12" t="str" cm="1">
        <f t="array" ref="O165">_xlfn.IFS(
    J165="Ter kennisgeving", "",
    AND(J165="Ter beoordeling", NOT(ISNUMBER(M165))), "",
    AND(J165="Ter beoordeling", N165="Ja", ISNUMBER(M165)), M165+7,
    AND(J165="Ter beoordeling", N165="Nee", ISNUMBER(M165)), M165+22,
    N165="", ""
)</f>
        <v/>
      </c>
      <c r="P165" s="1"/>
      <c r="Q165" s="2"/>
      <c r="R165" s="10"/>
      <c r="S165" s="3"/>
    </row>
    <row r="166" spans="3:19" hidden="1" x14ac:dyDescent="0.25">
      <c r="C166" s="18"/>
      <c r="E166" s="4"/>
      <c r="H166" s="4"/>
      <c r="J166" s="4"/>
      <c r="N166" s="1"/>
      <c r="O166" s="12" t="str" cm="1">
        <f t="array" ref="O166">_xlfn.IFS(
    J166="Ter kennisgeving", "",
    AND(J166="Ter beoordeling", NOT(ISNUMBER(M166))), "",
    AND(J166="Ter beoordeling", N166="Ja", ISNUMBER(M166)), M166+7,
    AND(J166="Ter beoordeling", N166="Nee", ISNUMBER(M166)), M166+22,
    N166="", ""
)</f>
        <v/>
      </c>
      <c r="P166" s="1"/>
      <c r="Q166" s="2"/>
      <c r="R166" s="10"/>
      <c r="S166" s="3"/>
    </row>
    <row r="167" spans="3:19" hidden="1" x14ac:dyDescent="0.25">
      <c r="C167" s="18"/>
      <c r="E167" s="4"/>
      <c r="H167" s="4"/>
      <c r="J167" s="4"/>
      <c r="N167" s="1"/>
      <c r="O167" s="12" t="str" cm="1">
        <f t="array" ref="O167">_xlfn.IFS(
    J167="Ter kennisgeving", "",
    AND(J167="Ter beoordeling", NOT(ISNUMBER(M167))), "",
    AND(J167="Ter beoordeling", N167="Ja", ISNUMBER(M167)), M167+7,
    AND(J167="Ter beoordeling", N167="Nee", ISNUMBER(M167)), M167+22,
    N167="", ""
)</f>
        <v/>
      </c>
      <c r="P167" s="1"/>
      <c r="Q167" s="2"/>
      <c r="R167" s="10"/>
      <c r="S167" s="3"/>
    </row>
    <row r="168" spans="3:19" hidden="1" x14ac:dyDescent="0.25">
      <c r="C168" s="18"/>
      <c r="E168" s="4"/>
      <c r="H168" s="4"/>
      <c r="J168" s="4"/>
      <c r="N168" s="1"/>
      <c r="O168" s="12" t="str" cm="1">
        <f t="array" ref="O168">_xlfn.IFS(
    J168="Ter kennisgeving", "",
    AND(J168="Ter beoordeling", NOT(ISNUMBER(M168))), "",
    AND(J168="Ter beoordeling", N168="Ja", ISNUMBER(M168)), M168+7,
    AND(J168="Ter beoordeling", N168="Nee", ISNUMBER(M168)), M168+22,
    N168="", ""
)</f>
        <v/>
      </c>
      <c r="P168" s="1"/>
      <c r="Q168" s="2"/>
      <c r="R168" s="10"/>
      <c r="S168" s="3"/>
    </row>
    <row r="169" spans="3:19" hidden="1" x14ac:dyDescent="0.25">
      <c r="C169" s="18"/>
      <c r="E169" s="4"/>
      <c r="H169" s="4"/>
      <c r="J169" s="4"/>
      <c r="N169" s="1"/>
      <c r="O169" s="12" t="str" cm="1">
        <f t="array" ref="O169">_xlfn.IFS(
    J169="Ter kennisgeving", "",
    AND(J169="Ter beoordeling", NOT(ISNUMBER(M169))), "",
    AND(J169="Ter beoordeling", N169="Ja", ISNUMBER(M169)), M169+7,
    AND(J169="Ter beoordeling", N169="Nee", ISNUMBER(M169)), M169+22,
    N169="", ""
)</f>
        <v/>
      </c>
      <c r="P169" s="1"/>
      <c r="Q169" s="2"/>
      <c r="R169" s="10"/>
      <c r="S169" s="3"/>
    </row>
    <row r="170" spans="3:19" hidden="1" x14ac:dyDescent="0.25">
      <c r="C170" s="18"/>
      <c r="E170" s="4"/>
      <c r="H170" s="4"/>
      <c r="J170" s="4"/>
      <c r="N170" s="1"/>
      <c r="O170" s="12" t="str" cm="1">
        <f t="array" ref="O170">_xlfn.IFS(
    J170="Ter kennisgeving", "",
    AND(J170="Ter beoordeling", NOT(ISNUMBER(M170))), "",
    AND(J170="Ter beoordeling", N170="Ja", ISNUMBER(M170)), M170+7,
    AND(J170="Ter beoordeling", N170="Nee", ISNUMBER(M170)), M170+22,
    N170="", ""
)</f>
        <v/>
      </c>
      <c r="P170" s="1"/>
      <c r="Q170" s="2"/>
      <c r="R170" s="10"/>
      <c r="S170" s="3"/>
    </row>
    <row r="171" spans="3:19" hidden="1" x14ac:dyDescent="0.25">
      <c r="C171" s="18"/>
      <c r="E171" s="4"/>
      <c r="H171" s="4"/>
      <c r="J171" s="4"/>
      <c r="N171" s="1"/>
      <c r="O171" s="12" t="str" cm="1">
        <f t="array" ref="O171">_xlfn.IFS(
    J171="Ter kennisgeving", "",
    AND(J171="Ter beoordeling", NOT(ISNUMBER(M171))), "",
    AND(J171="Ter beoordeling", N171="Ja", ISNUMBER(M171)), M171+7,
    AND(J171="Ter beoordeling", N171="Nee", ISNUMBER(M171)), M171+22,
    N171="", ""
)</f>
        <v/>
      </c>
      <c r="P171" s="1"/>
      <c r="Q171" s="2"/>
      <c r="R171" s="10"/>
      <c r="S171" s="3"/>
    </row>
    <row r="172" spans="3:19" hidden="1" x14ac:dyDescent="0.25">
      <c r="C172" s="18"/>
      <c r="E172" s="4"/>
      <c r="H172" s="4"/>
      <c r="J172" s="4"/>
      <c r="N172" s="1"/>
      <c r="O172" s="12" t="str" cm="1">
        <f t="array" ref="O172">_xlfn.IFS(
    J172="Ter kennisgeving", "",
    AND(J172="Ter beoordeling", NOT(ISNUMBER(M172))), "",
    AND(J172="Ter beoordeling", N172="Ja", ISNUMBER(M172)), M172+7,
    AND(J172="Ter beoordeling", N172="Nee", ISNUMBER(M172)), M172+22,
    N172="", ""
)</f>
        <v/>
      </c>
      <c r="P172" s="1"/>
      <c r="Q172" s="2"/>
      <c r="R172" s="10"/>
      <c r="S172" s="3"/>
    </row>
    <row r="173" spans="3:19" hidden="1" x14ac:dyDescent="0.25">
      <c r="C173" s="18"/>
      <c r="E173" s="4"/>
      <c r="H173" s="4"/>
      <c r="J173" s="4"/>
      <c r="N173" s="1"/>
      <c r="O173" s="12" t="str" cm="1">
        <f t="array" ref="O173">_xlfn.IFS(
    J173="Ter kennisgeving", "",
    AND(J173="Ter beoordeling", NOT(ISNUMBER(M173))), "",
    AND(J173="Ter beoordeling", N173="Ja", ISNUMBER(M173)), M173+7,
    AND(J173="Ter beoordeling", N173="Nee", ISNUMBER(M173)), M173+22,
    N173="", ""
)</f>
        <v/>
      </c>
      <c r="P173" s="1"/>
      <c r="Q173" s="2"/>
      <c r="R173" s="10"/>
      <c r="S173" s="3"/>
    </row>
    <row r="174" spans="3:19" hidden="1" x14ac:dyDescent="0.25">
      <c r="C174" s="18"/>
      <c r="E174" s="4"/>
      <c r="H174" s="4"/>
      <c r="J174" s="4"/>
      <c r="N174" s="1"/>
      <c r="O174" s="12" t="str" cm="1">
        <f t="array" ref="O174">_xlfn.IFS(
    J174="Ter kennisgeving", "",
    AND(J174="Ter beoordeling", NOT(ISNUMBER(M174))), "",
    AND(J174="Ter beoordeling", N174="Ja", ISNUMBER(M174)), M174+7,
    AND(J174="Ter beoordeling", N174="Nee", ISNUMBER(M174)), M174+22,
    N174="", ""
)</f>
        <v/>
      </c>
      <c r="P174" s="1"/>
      <c r="Q174" s="2"/>
      <c r="R174" s="10"/>
      <c r="S174" s="3"/>
    </row>
    <row r="175" spans="3:19" hidden="1" x14ac:dyDescent="0.25">
      <c r="C175" s="18"/>
      <c r="E175" s="4"/>
      <c r="H175" s="4"/>
      <c r="J175" s="4"/>
      <c r="N175" s="1"/>
      <c r="O175" s="12" t="str" cm="1">
        <f t="array" ref="O175">_xlfn.IFS(
    J175="Ter kennisgeving", "",
    AND(J175="Ter beoordeling", NOT(ISNUMBER(M175))), "",
    AND(J175="Ter beoordeling", N175="Ja", ISNUMBER(M175)), M175+7,
    AND(J175="Ter beoordeling", N175="Nee", ISNUMBER(M175)), M175+22,
    N175="", ""
)</f>
        <v/>
      </c>
      <c r="P175" s="1"/>
      <c r="Q175" s="2"/>
      <c r="R175" s="10"/>
      <c r="S175" s="3"/>
    </row>
    <row r="176" spans="3:19" hidden="1" x14ac:dyDescent="0.25">
      <c r="C176" s="18"/>
      <c r="E176" s="4"/>
      <c r="H176" s="4"/>
      <c r="J176" s="4"/>
      <c r="N176" s="1"/>
      <c r="O176" s="12" t="str" cm="1">
        <f t="array" ref="O176">_xlfn.IFS(
    J176="Ter kennisgeving", "",
    AND(J176="Ter beoordeling", NOT(ISNUMBER(M176))), "",
    AND(J176="Ter beoordeling", N176="Ja", ISNUMBER(M176)), M176+7,
    AND(J176="Ter beoordeling", N176="Nee", ISNUMBER(M176)), M176+22,
    N176="", ""
)</f>
        <v/>
      </c>
      <c r="P176" s="1"/>
      <c r="Q176" s="2"/>
      <c r="R176" s="10"/>
      <c r="S176" s="3"/>
    </row>
    <row r="177" spans="3:19" hidden="1" x14ac:dyDescent="0.25">
      <c r="C177" s="18"/>
      <c r="E177" s="4"/>
      <c r="H177" s="4"/>
      <c r="J177" s="4"/>
      <c r="N177" s="1"/>
      <c r="O177" s="12" t="str" cm="1">
        <f t="array" ref="O177">_xlfn.IFS(
    J177="Ter kennisgeving", "",
    AND(J177="Ter beoordeling", NOT(ISNUMBER(M177))), "",
    AND(J177="Ter beoordeling", N177="Ja", ISNUMBER(M177)), M177+7,
    AND(J177="Ter beoordeling", N177="Nee", ISNUMBER(M177)), M177+22,
    N177="", ""
)</f>
        <v/>
      </c>
      <c r="P177" s="1"/>
      <c r="Q177" s="2"/>
      <c r="R177" s="10"/>
      <c r="S177" s="3"/>
    </row>
    <row r="178" spans="3:19" hidden="1" x14ac:dyDescent="0.25">
      <c r="C178" s="18"/>
      <c r="E178" s="4"/>
      <c r="H178" s="4"/>
      <c r="J178" s="4"/>
      <c r="N178" s="1"/>
      <c r="O178" s="12" t="str" cm="1">
        <f t="array" ref="O178">_xlfn.IFS(
    J178="Ter kennisgeving", "",
    AND(J178="Ter beoordeling", NOT(ISNUMBER(M178))), "",
    AND(J178="Ter beoordeling", N178="Ja", ISNUMBER(M178)), M178+7,
    AND(J178="Ter beoordeling", N178="Nee", ISNUMBER(M178)), M178+22,
    N178="", ""
)</f>
        <v/>
      </c>
      <c r="P178" s="1"/>
      <c r="Q178" s="2"/>
      <c r="R178" s="10"/>
      <c r="S178" s="3"/>
    </row>
    <row r="179" spans="3:19" hidden="1" x14ac:dyDescent="0.25">
      <c r="C179" s="18"/>
      <c r="E179" s="4"/>
      <c r="H179" s="4"/>
      <c r="J179" s="4"/>
      <c r="N179" s="1"/>
      <c r="O179" s="12" t="str" cm="1">
        <f t="array" ref="O179">_xlfn.IFS(
    J179="Ter kennisgeving", "",
    AND(J179="Ter beoordeling", NOT(ISNUMBER(M179))), "",
    AND(J179="Ter beoordeling", N179="Ja", ISNUMBER(M179)), M179+7,
    AND(J179="Ter beoordeling", N179="Nee", ISNUMBER(M179)), M179+22,
    N179="", ""
)</f>
        <v/>
      </c>
      <c r="P179" s="1"/>
      <c r="Q179" s="2"/>
      <c r="R179" s="10"/>
      <c r="S179" s="3"/>
    </row>
    <row r="180" spans="3:19" hidden="1" x14ac:dyDescent="0.25">
      <c r="C180" s="18"/>
      <c r="E180" s="4"/>
      <c r="H180" s="4"/>
      <c r="J180" s="4"/>
      <c r="N180" s="1"/>
      <c r="O180" s="12" t="str" cm="1">
        <f t="array" ref="O180">_xlfn.IFS(
    J180="Ter kennisgeving", "",
    AND(J180="Ter beoordeling", NOT(ISNUMBER(M180))), "",
    AND(J180="Ter beoordeling", N180="Ja", ISNUMBER(M180)), M180+7,
    AND(J180="Ter beoordeling", N180="Nee", ISNUMBER(M180)), M180+22,
    N180="", ""
)</f>
        <v/>
      </c>
      <c r="P180" s="1"/>
      <c r="Q180" s="2"/>
      <c r="R180" s="10"/>
      <c r="S180" s="3"/>
    </row>
    <row r="181" spans="3:19" hidden="1" x14ac:dyDescent="0.25">
      <c r="C181" s="18"/>
      <c r="E181" s="4"/>
      <c r="H181" s="4"/>
      <c r="J181" s="4"/>
      <c r="N181" s="1"/>
      <c r="O181" s="12" t="str" cm="1">
        <f t="array" ref="O181">_xlfn.IFS(
    J181="Ter kennisgeving", "",
    AND(J181="Ter beoordeling", NOT(ISNUMBER(M181))), "",
    AND(J181="Ter beoordeling", N181="Ja", ISNUMBER(M181)), M181+7,
    AND(J181="Ter beoordeling", N181="Nee", ISNUMBER(M181)), M181+22,
    N181="", ""
)</f>
        <v/>
      </c>
      <c r="P181" s="1"/>
      <c r="Q181" s="2"/>
      <c r="R181" s="10"/>
      <c r="S181" s="3"/>
    </row>
    <row r="182" spans="3:19" hidden="1" x14ac:dyDescent="0.25">
      <c r="C182" s="18"/>
      <c r="E182" s="4"/>
      <c r="H182" s="4"/>
      <c r="J182" s="4"/>
      <c r="N182" s="1"/>
      <c r="O182" s="12" t="str" cm="1">
        <f t="array" ref="O182">_xlfn.IFS(
    J182="Ter kennisgeving", "",
    AND(J182="Ter beoordeling", NOT(ISNUMBER(M182))), "",
    AND(J182="Ter beoordeling", N182="Ja", ISNUMBER(M182)), M182+7,
    AND(J182="Ter beoordeling", N182="Nee", ISNUMBER(M182)), M182+22,
    N182="", ""
)</f>
        <v/>
      </c>
      <c r="P182" s="1"/>
      <c r="Q182" s="2"/>
      <c r="R182" s="10"/>
      <c r="S182" s="3"/>
    </row>
    <row r="183" spans="3:19" hidden="1" x14ac:dyDescent="0.25">
      <c r="C183" s="18"/>
      <c r="E183" s="4"/>
      <c r="H183" s="4"/>
      <c r="J183" s="4"/>
      <c r="N183" s="1"/>
      <c r="O183" s="12" t="str" cm="1">
        <f t="array" ref="O183">_xlfn.IFS(
    J183="Ter kennisgeving", "",
    AND(J183="Ter beoordeling", NOT(ISNUMBER(M183))), "",
    AND(J183="Ter beoordeling", N183="Ja", ISNUMBER(M183)), M183+7,
    AND(J183="Ter beoordeling", N183="Nee", ISNUMBER(M183)), M183+22,
    N183="", ""
)</f>
        <v/>
      </c>
      <c r="P183" s="1"/>
      <c r="Q183" s="2"/>
      <c r="R183" s="10"/>
      <c r="S183" s="3"/>
    </row>
    <row r="184" spans="3:19" hidden="1" x14ac:dyDescent="0.25">
      <c r="C184" s="18"/>
      <c r="E184" s="4"/>
      <c r="H184" s="4"/>
      <c r="J184" s="4"/>
      <c r="N184" s="1"/>
      <c r="O184" s="12" t="str" cm="1">
        <f t="array" ref="O184">_xlfn.IFS(
    J184="Ter kennisgeving", "",
    AND(J184="Ter beoordeling", NOT(ISNUMBER(M184))), "",
    AND(J184="Ter beoordeling", N184="Ja", ISNUMBER(M184)), M184+7,
    AND(J184="Ter beoordeling", N184="Nee", ISNUMBER(M184)), M184+22,
    N184="", ""
)</f>
        <v/>
      </c>
      <c r="P184" s="1"/>
      <c r="Q184" s="2"/>
      <c r="R184" s="10"/>
      <c r="S184" s="3"/>
    </row>
    <row r="185" spans="3:19" hidden="1" x14ac:dyDescent="0.25">
      <c r="C185" s="18"/>
      <c r="E185" s="4"/>
      <c r="H185" s="4"/>
      <c r="J185" s="4"/>
      <c r="N185" s="1"/>
      <c r="O185" s="12" t="str" cm="1">
        <f t="array" ref="O185">_xlfn.IFS(
    J185="Ter kennisgeving", "",
    AND(J185="Ter beoordeling", NOT(ISNUMBER(M185))), "",
    AND(J185="Ter beoordeling", N185="Ja", ISNUMBER(M185)), M185+7,
    AND(J185="Ter beoordeling", N185="Nee", ISNUMBER(M185)), M185+22,
    N185="", ""
)</f>
        <v/>
      </c>
      <c r="P185" s="1"/>
      <c r="Q185" s="2"/>
      <c r="R185" s="10"/>
      <c r="S185" s="3"/>
    </row>
    <row r="186" spans="3:19" hidden="1" x14ac:dyDescent="0.25">
      <c r="C186" s="18"/>
      <c r="E186" s="4"/>
      <c r="H186" s="4"/>
      <c r="J186" s="4"/>
      <c r="N186" s="1"/>
      <c r="O186" s="12" t="str" cm="1">
        <f t="array" ref="O186">_xlfn.IFS(
    J186="Ter kennisgeving", "",
    AND(J186="Ter beoordeling", NOT(ISNUMBER(M186))), "",
    AND(J186="Ter beoordeling", N186="Ja", ISNUMBER(M186)), M186+7,
    AND(J186="Ter beoordeling", N186="Nee", ISNUMBER(M186)), M186+22,
    N186="", ""
)</f>
        <v/>
      </c>
      <c r="P186" s="1"/>
      <c r="Q186" s="2"/>
      <c r="R186" s="10"/>
      <c r="S186" s="3"/>
    </row>
    <row r="187" spans="3:19" hidden="1" x14ac:dyDescent="0.25">
      <c r="C187" s="18"/>
      <c r="E187" s="4"/>
      <c r="H187" s="4"/>
      <c r="J187" s="4"/>
      <c r="N187" s="1"/>
      <c r="O187" s="12" t="str" cm="1">
        <f t="array" ref="O187">_xlfn.IFS(
    J187="Ter kennisgeving", "",
    AND(J187="Ter beoordeling", NOT(ISNUMBER(M187))), "",
    AND(J187="Ter beoordeling", N187="Ja", ISNUMBER(M187)), M187+7,
    AND(J187="Ter beoordeling", N187="Nee", ISNUMBER(M187)), M187+22,
    N187="", ""
)</f>
        <v/>
      </c>
      <c r="P187" s="1"/>
      <c r="Q187" s="2"/>
      <c r="R187" s="10"/>
      <c r="S187" s="3"/>
    </row>
    <row r="188" spans="3:19" hidden="1" x14ac:dyDescent="0.25">
      <c r="C188" s="18"/>
      <c r="E188" s="4"/>
      <c r="H188" s="4"/>
      <c r="J188" s="4"/>
      <c r="N188" s="1"/>
      <c r="O188" s="12" t="str" cm="1">
        <f t="array" ref="O188">_xlfn.IFS(
    J188="Ter kennisgeving", "",
    AND(J188="Ter beoordeling", NOT(ISNUMBER(M188))), "",
    AND(J188="Ter beoordeling", N188="Ja", ISNUMBER(M188)), M188+7,
    AND(J188="Ter beoordeling", N188="Nee", ISNUMBER(M188)), M188+22,
    N188="", ""
)</f>
        <v/>
      </c>
      <c r="P188" s="1"/>
      <c r="Q188" s="2"/>
      <c r="R188" s="10"/>
      <c r="S188" s="3"/>
    </row>
    <row r="189" spans="3:19" hidden="1" x14ac:dyDescent="0.25">
      <c r="C189" s="18"/>
      <c r="E189" s="4"/>
      <c r="H189" s="4"/>
      <c r="J189" s="4"/>
      <c r="N189" s="1"/>
      <c r="O189" s="12" t="str" cm="1">
        <f t="array" ref="O189">_xlfn.IFS(
    J189="Ter kennisgeving", "",
    AND(J189="Ter beoordeling", NOT(ISNUMBER(M189))), "",
    AND(J189="Ter beoordeling", N189="Ja", ISNUMBER(M189)), M189+7,
    AND(J189="Ter beoordeling", N189="Nee", ISNUMBER(M189)), M189+22,
    N189="", ""
)</f>
        <v/>
      </c>
      <c r="P189" s="1"/>
      <c r="Q189" s="2"/>
      <c r="R189" s="10"/>
      <c r="S189" s="3"/>
    </row>
    <row r="190" spans="3:19" hidden="1" x14ac:dyDescent="0.25">
      <c r="C190" s="18"/>
      <c r="E190" s="4"/>
      <c r="H190" s="4"/>
      <c r="J190" s="4"/>
      <c r="N190" s="1"/>
      <c r="O190" s="12" t="str" cm="1">
        <f t="array" ref="O190">_xlfn.IFS(
    J190="Ter kennisgeving", "",
    AND(J190="Ter beoordeling", NOT(ISNUMBER(M190))), "",
    AND(J190="Ter beoordeling", N190="Ja", ISNUMBER(M190)), M190+7,
    AND(J190="Ter beoordeling", N190="Nee", ISNUMBER(M190)), M190+22,
    N190="", ""
)</f>
        <v/>
      </c>
      <c r="P190" s="1"/>
      <c r="Q190" s="2"/>
      <c r="R190" s="10"/>
      <c r="S190" s="3"/>
    </row>
    <row r="191" spans="3:19" hidden="1" x14ac:dyDescent="0.25">
      <c r="C191" s="18"/>
      <c r="E191" s="4"/>
      <c r="H191" s="4"/>
      <c r="J191" s="4"/>
      <c r="N191" s="1"/>
      <c r="O191" s="12" t="str" cm="1">
        <f t="array" ref="O191">_xlfn.IFS(
    J191="Ter kennisgeving", "",
    AND(J191="Ter beoordeling", NOT(ISNUMBER(M191))), "",
    AND(J191="Ter beoordeling", N191="Ja", ISNUMBER(M191)), M191+7,
    AND(J191="Ter beoordeling", N191="Nee", ISNUMBER(M191)), M191+22,
    N191="", ""
)</f>
        <v/>
      </c>
      <c r="P191" s="1"/>
      <c r="Q191" s="2"/>
      <c r="R191" s="10"/>
      <c r="S191" s="3"/>
    </row>
    <row r="192" spans="3:19" hidden="1" x14ac:dyDescent="0.25">
      <c r="C192" s="18"/>
      <c r="E192" s="4"/>
      <c r="H192" s="4"/>
      <c r="J192" s="4"/>
      <c r="N192" s="1"/>
      <c r="O192" s="12" t="str" cm="1">
        <f t="array" ref="O192">_xlfn.IFS(
    J192="Ter kennisgeving", "",
    AND(J192="Ter beoordeling", NOT(ISNUMBER(M192))), "",
    AND(J192="Ter beoordeling", N192="Ja", ISNUMBER(M192)), M192+7,
    AND(J192="Ter beoordeling", N192="Nee", ISNUMBER(M192)), M192+22,
    N192="", ""
)</f>
        <v/>
      </c>
      <c r="P192" s="1"/>
      <c r="Q192" s="2"/>
      <c r="R192" s="10"/>
      <c r="S192" s="3"/>
    </row>
    <row r="193" spans="3:19" hidden="1" x14ac:dyDescent="0.25">
      <c r="C193" s="18"/>
      <c r="E193" s="4"/>
      <c r="H193" s="4"/>
      <c r="J193" s="4"/>
      <c r="N193" s="1"/>
      <c r="O193" s="12" t="str" cm="1">
        <f t="array" ref="O193">_xlfn.IFS(
    J193="Ter kennisgeving", "",
    AND(J193="Ter beoordeling", NOT(ISNUMBER(M193))), "",
    AND(J193="Ter beoordeling", N193="Ja", ISNUMBER(M193)), M193+7,
    AND(J193="Ter beoordeling", N193="Nee", ISNUMBER(M193)), M193+22,
    N193="", ""
)</f>
        <v/>
      </c>
      <c r="P193" s="1"/>
      <c r="Q193" s="2"/>
      <c r="R193" s="10"/>
      <c r="S193" s="3"/>
    </row>
    <row r="194" spans="3:19" hidden="1" x14ac:dyDescent="0.25">
      <c r="C194" s="18"/>
      <c r="E194" s="4"/>
      <c r="H194" s="4"/>
      <c r="J194" s="4"/>
      <c r="N194" s="1"/>
      <c r="O194" s="12" t="str" cm="1">
        <f t="array" ref="O194">_xlfn.IFS(
    J194="Ter kennisgeving", "",
    AND(J194="Ter beoordeling", NOT(ISNUMBER(M194))), "",
    AND(J194="Ter beoordeling", N194="Ja", ISNUMBER(M194)), M194+7,
    AND(J194="Ter beoordeling", N194="Nee", ISNUMBER(M194)), M194+22,
    N194="", ""
)</f>
        <v/>
      </c>
      <c r="P194" s="1"/>
      <c r="Q194" s="2"/>
      <c r="R194" s="10"/>
      <c r="S194" s="3"/>
    </row>
    <row r="195" spans="3:19" hidden="1" x14ac:dyDescent="0.25">
      <c r="C195" s="18"/>
      <c r="E195" s="4"/>
      <c r="H195" s="4"/>
      <c r="J195" s="4"/>
      <c r="N195" s="1"/>
      <c r="O195" s="12" t="str" cm="1">
        <f t="array" ref="O195">_xlfn.IFS(
    J195="Ter kennisgeving", "",
    AND(J195="Ter beoordeling", NOT(ISNUMBER(M195))), "",
    AND(J195="Ter beoordeling", N195="Ja", ISNUMBER(M195)), M195+7,
    AND(J195="Ter beoordeling", N195="Nee", ISNUMBER(M195)), M195+22,
    N195="", ""
)</f>
        <v/>
      </c>
      <c r="P195" s="1"/>
      <c r="Q195" s="2"/>
      <c r="R195" s="10"/>
      <c r="S195" s="3"/>
    </row>
    <row r="196" spans="3:19" hidden="1" x14ac:dyDescent="0.25">
      <c r="C196" s="18"/>
      <c r="E196" s="4"/>
      <c r="H196" s="4"/>
      <c r="J196" s="4"/>
      <c r="N196" s="1"/>
      <c r="O196" s="12" t="str" cm="1">
        <f t="array" ref="O196">_xlfn.IFS(
    J196="Ter kennisgeving", "",
    AND(J196="Ter beoordeling", NOT(ISNUMBER(M196))), "",
    AND(J196="Ter beoordeling", N196="Ja", ISNUMBER(M196)), M196+7,
    AND(J196="Ter beoordeling", N196="Nee", ISNUMBER(M196)), M196+22,
    N196="", ""
)</f>
        <v/>
      </c>
      <c r="P196" s="1"/>
      <c r="Q196" s="2"/>
      <c r="R196" s="10"/>
      <c r="S196" s="3"/>
    </row>
    <row r="197" spans="3:19" hidden="1" x14ac:dyDescent="0.25">
      <c r="C197" s="18"/>
      <c r="E197" s="4"/>
      <c r="H197" s="4"/>
      <c r="J197" s="4"/>
      <c r="N197" s="1"/>
      <c r="O197" s="12" t="str" cm="1">
        <f t="array" ref="O197">_xlfn.IFS(
    J197="Ter kennisgeving", "",
    AND(J197="Ter beoordeling", NOT(ISNUMBER(M197))), "",
    AND(J197="Ter beoordeling", N197="Ja", ISNUMBER(M197)), M197+7,
    AND(J197="Ter beoordeling", N197="Nee", ISNUMBER(M197)), M197+22,
    N197="", ""
)</f>
        <v/>
      </c>
      <c r="P197" s="1"/>
      <c r="Q197" s="2"/>
      <c r="R197" s="10"/>
      <c r="S197" s="3"/>
    </row>
    <row r="198" spans="3:19" hidden="1" x14ac:dyDescent="0.25">
      <c r="C198" s="18"/>
      <c r="E198" s="4"/>
      <c r="H198" s="4"/>
      <c r="J198" s="4"/>
      <c r="N198" s="1"/>
      <c r="O198" s="12" t="str" cm="1">
        <f t="array" ref="O198">_xlfn.IFS(
    J198="Ter kennisgeving", "",
    AND(J198="Ter beoordeling", NOT(ISNUMBER(M198))), "",
    AND(J198="Ter beoordeling", N198="Ja", ISNUMBER(M198)), M198+7,
    AND(J198="Ter beoordeling", N198="Nee", ISNUMBER(M198)), M198+22,
    N198="", ""
)</f>
        <v/>
      </c>
      <c r="P198" s="1"/>
      <c r="Q198" s="2"/>
      <c r="R198" s="10"/>
      <c r="S198" s="3"/>
    </row>
    <row r="199" spans="3:19" hidden="1" x14ac:dyDescent="0.25">
      <c r="C199" s="18"/>
      <c r="E199" s="4"/>
      <c r="H199" s="4"/>
      <c r="J199" s="4"/>
      <c r="N199" s="1"/>
      <c r="O199" s="12" t="str" cm="1">
        <f t="array" ref="O199">_xlfn.IFS(
    J199="Ter kennisgeving", "",
    AND(J199="Ter beoordeling", NOT(ISNUMBER(M199))), "",
    AND(J199="Ter beoordeling", N199="Ja", ISNUMBER(M199)), M199+7,
    AND(J199="Ter beoordeling", N199="Nee", ISNUMBER(M199)), M199+22,
    N199="", ""
)</f>
        <v/>
      </c>
      <c r="P199" s="1"/>
      <c r="Q199" s="2"/>
      <c r="R199" s="10"/>
      <c r="S199" s="3"/>
    </row>
    <row r="200" spans="3:19" hidden="1" x14ac:dyDescent="0.25">
      <c r="C200" s="18"/>
      <c r="E200" s="4"/>
      <c r="H200" s="4"/>
      <c r="J200" s="4"/>
      <c r="N200" s="1"/>
      <c r="O200" s="12" t="str" cm="1">
        <f t="array" ref="O200">_xlfn.IFS(
    J200="Ter kennisgeving", "",
    AND(J200="Ter beoordeling", NOT(ISNUMBER(M200))), "",
    AND(J200="Ter beoordeling", N200="Ja", ISNUMBER(M200)), M200+7,
    AND(J200="Ter beoordeling", N200="Nee", ISNUMBER(M200)), M200+22,
    N200="", ""
)</f>
        <v/>
      </c>
      <c r="P200" s="1"/>
      <c r="Q200" s="2"/>
      <c r="R200" s="10"/>
      <c r="S200" s="3"/>
    </row>
    <row r="201" spans="3:19" hidden="1" x14ac:dyDescent="0.25">
      <c r="C201" s="18"/>
      <c r="E201" s="4"/>
      <c r="H201" s="4"/>
      <c r="J201" s="4"/>
      <c r="N201" s="1"/>
      <c r="O201" s="12" t="str" cm="1">
        <f t="array" ref="O201">_xlfn.IFS(
    J201="Ter kennisgeving", "",
    AND(J201="Ter beoordeling", NOT(ISNUMBER(M201))), "",
    AND(J201="Ter beoordeling", N201="Ja", ISNUMBER(M201)), M201+7,
    AND(J201="Ter beoordeling", N201="Nee", ISNUMBER(M201)), M201+22,
    N201="", ""
)</f>
        <v/>
      </c>
      <c r="P201" s="1"/>
      <c r="Q201" s="2"/>
      <c r="R201" s="10"/>
      <c r="S201" s="3"/>
    </row>
    <row r="202" spans="3:19" hidden="1" x14ac:dyDescent="0.25">
      <c r="C202" s="18"/>
      <c r="E202" s="4"/>
      <c r="H202" s="4"/>
      <c r="J202" s="4"/>
      <c r="N202" s="1"/>
      <c r="O202" s="12" t="str" cm="1">
        <f t="array" ref="O202">_xlfn.IFS(
    J202="Ter kennisgeving", "",
    AND(J202="Ter beoordeling", NOT(ISNUMBER(M202))), "",
    AND(J202="Ter beoordeling", N202="Ja", ISNUMBER(M202)), M202+7,
    AND(J202="Ter beoordeling", N202="Nee", ISNUMBER(M202)), M202+22,
    N202="", ""
)</f>
        <v/>
      </c>
      <c r="P202" s="1"/>
      <c r="Q202" s="2"/>
      <c r="R202" s="10"/>
      <c r="S202" s="3"/>
    </row>
    <row r="203" spans="3:19" hidden="1" x14ac:dyDescent="0.25">
      <c r="C203" s="18"/>
      <c r="E203" s="4"/>
      <c r="H203" s="4"/>
      <c r="J203" s="4"/>
      <c r="N203" s="1"/>
      <c r="O203" s="12" t="str" cm="1">
        <f t="array" ref="O203">_xlfn.IFS(
    J203="Ter kennisgeving", "",
    AND(J203="Ter beoordeling", NOT(ISNUMBER(M203))), "",
    AND(J203="Ter beoordeling", N203="Ja", ISNUMBER(M203)), M203+7,
    AND(J203="Ter beoordeling", N203="Nee", ISNUMBER(M203)), M203+22,
    N203="", ""
)</f>
        <v/>
      </c>
      <c r="P203" s="1"/>
      <c r="Q203" s="2"/>
      <c r="R203" s="10"/>
      <c r="S203" s="3"/>
    </row>
    <row r="204" spans="3:19" hidden="1" x14ac:dyDescent="0.25">
      <c r="C204" s="18"/>
      <c r="E204" s="4"/>
      <c r="H204" s="4"/>
      <c r="J204" s="4"/>
      <c r="N204" s="1"/>
      <c r="O204" s="12" t="str" cm="1">
        <f t="array" ref="O204">_xlfn.IFS(
    J204="Ter kennisgeving", "",
    AND(J204="Ter beoordeling", NOT(ISNUMBER(M204))), "",
    AND(J204="Ter beoordeling", N204="Ja", ISNUMBER(M204)), M204+7,
    AND(J204="Ter beoordeling", N204="Nee", ISNUMBER(M204)), M204+22,
    N204="", ""
)</f>
        <v/>
      </c>
      <c r="P204" s="1"/>
      <c r="Q204" s="2"/>
      <c r="R204" s="10"/>
      <c r="S204" s="3"/>
    </row>
    <row r="205" spans="3:19" hidden="1" x14ac:dyDescent="0.25">
      <c r="C205" s="18"/>
      <c r="E205" s="4"/>
      <c r="H205" s="4"/>
      <c r="J205" s="4"/>
      <c r="N205" s="1"/>
      <c r="O205" s="12" t="str" cm="1">
        <f t="array" ref="O205">_xlfn.IFS(
    J205="Ter kennisgeving", "",
    AND(J205="Ter beoordeling", NOT(ISNUMBER(M205))), "",
    AND(J205="Ter beoordeling", N205="Ja", ISNUMBER(M205)), M205+7,
    AND(J205="Ter beoordeling", N205="Nee", ISNUMBER(M205)), M205+22,
    N205="", ""
)</f>
        <v/>
      </c>
      <c r="P205" s="1"/>
      <c r="Q205" s="2"/>
      <c r="R205" s="10"/>
      <c r="S205" s="3"/>
    </row>
    <row r="206" spans="3:19" hidden="1" x14ac:dyDescent="0.25">
      <c r="C206" s="18"/>
      <c r="E206" s="4"/>
      <c r="H206" s="4"/>
      <c r="J206" s="4"/>
      <c r="N206" s="1"/>
      <c r="O206" s="12" t="str" cm="1">
        <f t="array" ref="O206">_xlfn.IFS(
    J206="Ter kennisgeving", "",
    AND(J206="Ter beoordeling", NOT(ISNUMBER(M206))), "",
    AND(J206="Ter beoordeling", N206="Ja", ISNUMBER(M206)), M206+7,
    AND(J206="Ter beoordeling", N206="Nee", ISNUMBER(M206)), M206+22,
    N206="", ""
)</f>
        <v/>
      </c>
      <c r="P206" s="1"/>
      <c r="Q206" s="2"/>
      <c r="R206" s="10"/>
      <c r="S206" s="3"/>
    </row>
    <row r="207" spans="3:19" hidden="1" x14ac:dyDescent="0.25">
      <c r="C207" s="18"/>
      <c r="E207" s="4"/>
      <c r="H207" s="4"/>
      <c r="J207" s="4"/>
      <c r="N207" s="1"/>
      <c r="O207" s="12" t="str" cm="1">
        <f t="array" ref="O207">_xlfn.IFS(
    J207="Ter kennisgeving", "",
    AND(J207="Ter beoordeling", NOT(ISNUMBER(M207))), "",
    AND(J207="Ter beoordeling", N207="Ja", ISNUMBER(M207)), M207+7,
    AND(J207="Ter beoordeling", N207="Nee", ISNUMBER(M207)), M207+22,
    N207="", ""
)</f>
        <v/>
      </c>
      <c r="P207" s="1"/>
      <c r="Q207" s="2"/>
      <c r="R207" s="10"/>
      <c r="S207" s="3"/>
    </row>
    <row r="208" spans="3:19" hidden="1" x14ac:dyDescent="0.25">
      <c r="C208" s="18"/>
      <c r="E208" s="4"/>
      <c r="H208" s="4"/>
      <c r="J208" s="4"/>
      <c r="N208" s="1"/>
      <c r="O208" s="12" t="str" cm="1">
        <f t="array" ref="O208">_xlfn.IFS(
    J208="Ter kennisgeving", "",
    AND(J208="Ter beoordeling", NOT(ISNUMBER(M208))), "",
    AND(J208="Ter beoordeling", N208="Ja", ISNUMBER(M208)), M208+7,
    AND(J208="Ter beoordeling", N208="Nee", ISNUMBER(M208)), M208+22,
    N208="", ""
)</f>
        <v/>
      </c>
      <c r="P208" s="1"/>
      <c r="Q208" s="2"/>
      <c r="R208" s="10"/>
      <c r="S208" s="3"/>
    </row>
    <row r="209" spans="3:19" hidden="1" x14ac:dyDescent="0.25">
      <c r="C209" s="18"/>
      <c r="E209" s="4"/>
      <c r="H209" s="4"/>
      <c r="J209" s="4"/>
      <c r="N209" s="1"/>
      <c r="O209" s="12" t="str" cm="1">
        <f t="array" ref="O209">_xlfn.IFS(
    J209="Ter kennisgeving", "",
    AND(J209="Ter beoordeling", NOT(ISNUMBER(M209))), "",
    AND(J209="Ter beoordeling", N209="Ja", ISNUMBER(M209)), M209+7,
    AND(J209="Ter beoordeling", N209="Nee", ISNUMBER(M209)), M209+22,
    N209="", ""
)</f>
        <v/>
      </c>
      <c r="P209" s="1"/>
      <c r="Q209" s="2"/>
      <c r="R209" s="10"/>
      <c r="S209" s="3"/>
    </row>
    <row r="210" spans="3:19" hidden="1" x14ac:dyDescent="0.25">
      <c r="C210" s="18"/>
      <c r="E210" s="4"/>
      <c r="H210" s="4"/>
      <c r="J210" s="4"/>
      <c r="N210" s="1"/>
      <c r="O210" s="12" t="str" cm="1">
        <f t="array" ref="O210">_xlfn.IFS(
    J210="Ter kennisgeving", "",
    AND(J210="Ter beoordeling", NOT(ISNUMBER(M210))), "",
    AND(J210="Ter beoordeling", N210="Ja", ISNUMBER(M210)), M210+7,
    AND(J210="Ter beoordeling", N210="Nee", ISNUMBER(M210)), M210+22,
    N210="", ""
)</f>
        <v/>
      </c>
      <c r="P210" s="1"/>
      <c r="Q210" s="2"/>
      <c r="R210" s="10"/>
      <c r="S210" s="3"/>
    </row>
    <row r="211" spans="3:19" hidden="1" x14ac:dyDescent="0.25">
      <c r="C211" s="18"/>
      <c r="E211" s="4"/>
      <c r="H211" s="4"/>
      <c r="J211" s="4"/>
      <c r="N211" s="1"/>
      <c r="O211" s="12" t="str" cm="1">
        <f t="array" ref="O211">_xlfn.IFS(
    J211="Ter kennisgeving", "",
    AND(J211="Ter beoordeling", NOT(ISNUMBER(M211))), "",
    AND(J211="Ter beoordeling", N211="Ja", ISNUMBER(M211)), M211+7,
    AND(J211="Ter beoordeling", N211="Nee", ISNUMBER(M211)), M211+22,
    N211="", ""
)</f>
        <v/>
      </c>
      <c r="P211" s="1"/>
      <c r="Q211" s="2"/>
      <c r="R211" s="10"/>
      <c r="S211" s="3"/>
    </row>
    <row r="212" spans="3:19" hidden="1" x14ac:dyDescent="0.25">
      <c r="C212" s="18"/>
      <c r="E212" s="4"/>
      <c r="H212" s="4"/>
      <c r="J212" s="4"/>
      <c r="N212" s="1"/>
      <c r="O212" s="12" t="str" cm="1">
        <f t="array" ref="O212">_xlfn.IFS(
    J212="Ter kennisgeving", "",
    AND(J212="Ter beoordeling", NOT(ISNUMBER(M212))), "",
    AND(J212="Ter beoordeling", N212="Ja", ISNUMBER(M212)), M212+7,
    AND(J212="Ter beoordeling", N212="Nee", ISNUMBER(M212)), M212+22,
    N212="", ""
)</f>
        <v/>
      </c>
      <c r="P212" s="1"/>
      <c r="Q212" s="2"/>
      <c r="R212" s="10"/>
      <c r="S212" s="3"/>
    </row>
    <row r="213" spans="3:19" hidden="1" x14ac:dyDescent="0.25">
      <c r="C213" s="18"/>
      <c r="E213" s="4"/>
      <c r="H213" s="4"/>
      <c r="J213" s="4"/>
      <c r="N213" s="1"/>
      <c r="O213" s="12" t="str" cm="1">
        <f t="array" ref="O213">_xlfn.IFS(
    J213="Ter kennisgeving", "",
    AND(J213="Ter beoordeling", NOT(ISNUMBER(M213))), "",
    AND(J213="Ter beoordeling", N213="Ja", ISNUMBER(M213)), M213+7,
    AND(J213="Ter beoordeling", N213="Nee", ISNUMBER(M213)), M213+22,
    N213="", ""
)</f>
        <v/>
      </c>
      <c r="P213" s="1"/>
      <c r="Q213" s="2"/>
      <c r="R213" s="10"/>
      <c r="S213" s="3"/>
    </row>
    <row r="214" spans="3:19" hidden="1" x14ac:dyDescent="0.25">
      <c r="C214" s="18"/>
      <c r="E214" s="4"/>
      <c r="H214" s="4"/>
      <c r="J214" s="4"/>
      <c r="N214" s="1"/>
      <c r="O214" s="12" t="str" cm="1">
        <f t="array" ref="O214">_xlfn.IFS(
    J214="Ter kennisgeving", "",
    AND(J214="Ter beoordeling", NOT(ISNUMBER(M214))), "",
    AND(J214="Ter beoordeling", N214="Ja", ISNUMBER(M214)), M214+7,
    AND(J214="Ter beoordeling", N214="Nee", ISNUMBER(M214)), M214+22,
    N214="", ""
)</f>
        <v/>
      </c>
      <c r="P214" s="1"/>
      <c r="Q214" s="2"/>
      <c r="R214" s="10"/>
      <c r="S214" s="3"/>
    </row>
    <row r="215" spans="3:19" hidden="1" x14ac:dyDescent="0.25">
      <c r="C215" s="18"/>
      <c r="E215" s="4"/>
      <c r="H215" s="4"/>
      <c r="J215" s="4"/>
      <c r="N215" s="1"/>
      <c r="O215" s="12" t="str" cm="1">
        <f t="array" ref="O215">_xlfn.IFS(
    J215="Ter kennisgeving", "",
    AND(J215="Ter beoordeling", NOT(ISNUMBER(M215))), "",
    AND(J215="Ter beoordeling", N215="Ja", ISNUMBER(M215)), M215+7,
    AND(J215="Ter beoordeling", N215="Nee", ISNUMBER(M215)), M215+22,
    N215="", ""
)</f>
        <v/>
      </c>
      <c r="P215" s="1"/>
      <c r="Q215" s="2"/>
      <c r="R215" s="10"/>
      <c r="S215" s="3"/>
    </row>
    <row r="216" spans="3:19" hidden="1" x14ac:dyDescent="0.25">
      <c r="C216" s="18"/>
      <c r="E216" s="4"/>
      <c r="H216" s="4"/>
      <c r="J216" s="4"/>
      <c r="N216" s="1"/>
      <c r="O216" s="12" t="str" cm="1">
        <f t="array" ref="O216">_xlfn.IFS(
    J216="Ter kennisgeving", "",
    AND(J216="Ter beoordeling", NOT(ISNUMBER(M216))), "",
    AND(J216="Ter beoordeling", N216="Ja", ISNUMBER(M216)), M216+7,
    AND(J216="Ter beoordeling", N216="Nee", ISNUMBER(M216)), M216+22,
    N216="", ""
)</f>
        <v/>
      </c>
      <c r="P216" s="1"/>
      <c r="Q216" s="2"/>
      <c r="R216" s="10"/>
      <c r="S216" s="3"/>
    </row>
    <row r="217" spans="3:19" hidden="1" x14ac:dyDescent="0.25">
      <c r="C217" s="18"/>
      <c r="E217" s="4"/>
      <c r="H217" s="4"/>
      <c r="J217" s="4"/>
      <c r="N217" s="1"/>
      <c r="O217" s="12" t="str" cm="1">
        <f t="array" ref="O217">_xlfn.IFS(
    J217="Ter kennisgeving", "",
    AND(J217="Ter beoordeling", NOT(ISNUMBER(M217))), "",
    AND(J217="Ter beoordeling", N217="Ja", ISNUMBER(M217)), M217+7,
    AND(J217="Ter beoordeling", N217="Nee", ISNUMBER(M217)), M217+22,
    N217="", ""
)</f>
        <v/>
      </c>
      <c r="P217" s="1"/>
      <c r="Q217" s="2"/>
      <c r="R217" s="10"/>
      <c r="S217" s="3"/>
    </row>
    <row r="218" spans="3:19" hidden="1" x14ac:dyDescent="0.25">
      <c r="C218" s="18"/>
      <c r="E218" s="4"/>
      <c r="H218" s="4"/>
      <c r="J218" s="4"/>
      <c r="N218" s="1"/>
      <c r="O218" s="12" t="str" cm="1">
        <f t="array" ref="O218">_xlfn.IFS(
    J218="Ter kennisgeving", "",
    AND(J218="Ter beoordeling", NOT(ISNUMBER(M218))), "",
    AND(J218="Ter beoordeling", N218="Ja", ISNUMBER(M218)), M218+7,
    AND(J218="Ter beoordeling", N218="Nee", ISNUMBER(M218)), M218+22,
    N218="", ""
)</f>
        <v/>
      </c>
      <c r="P218" s="1"/>
      <c r="Q218" s="2"/>
      <c r="R218" s="10"/>
      <c r="S218" s="3"/>
    </row>
    <row r="219" spans="3:19" hidden="1" x14ac:dyDescent="0.25">
      <c r="C219" s="18"/>
      <c r="E219" s="4"/>
      <c r="H219" s="4"/>
      <c r="J219" s="4"/>
      <c r="N219" s="1"/>
      <c r="O219" s="12" t="str" cm="1">
        <f t="array" ref="O219">_xlfn.IFS(
    J219="Ter kennisgeving", "",
    AND(J219="Ter beoordeling", NOT(ISNUMBER(M219))), "",
    AND(J219="Ter beoordeling", N219="Ja", ISNUMBER(M219)), M219+7,
    AND(J219="Ter beoordeling", N219="Nee", ISNUMBER(M219)), M219+22,
    N219="", ""
)</f>
        <v/>
      </c>
      <c r="P219" s="1"/>
      <c r="Q219" s="2"/>
      <c r="R219" s="10"/>
      <c r="S219" s="3"/>
    </row>
    <row r="220" spans="3:19" hidden="1" x14ac:dyDescent="0.25">
      <c r="C220" s="18"/>
      <c r="E220" s="4"/>
      <c r="H220" s="4"/>
      <c r="J220" s="4"/>
      <c r="N220" s="1"/>
      <c r="O220" s="12" t="str" cm="1">
        <f t="array" ref="O220">_xlfn.IFS(
    J220="Ter kennisgeving", "",
    AND(J220="Ter beoordeling", NOT(ISNUMBER(M220))), "",
    AND(J220="Ter beoordeling", N220="Ja", ISNUMBER(M220)), M220+7,
    AND(J220="Ter beoordeling", N220="Nee", ISNUMBER(M220)), M220+22,
    N220="", ""
)</f>
        <v/>
      </c>
      <c r="P220" s="1"/>
      <c r="Q220" s="2"/>
      <c r="R220" s="10"/>
      <c r="S220" s="3"/>
    </row>
    <row r="221" spans="3:19" hidden="1" x14ac:dyDescent="0.25">
      <c r="C221" s="18"/>
      <c r="E221" s="4"/>
      <c r="H221" s="4"/>
      <c r="J221" s="4"/>
      <c r="N221" s="1"/>
      <c r="O221" s="12" t="str" cm="1">
        <f t="array" ref="O221">_xlfn.IFS(
    J221="Ter kennisgeving", "",
    AND(J221="Ter beoordeling", NOT(ISNUMBER(M221))), "",
    AND(J221="Ter beoordeling", N221="Ja", ISNUMBER(M221)), M221+7,
    AND(J221="Ter beoordeling", N221="Nee", ISNUMBER(M221)), M221+22,
    N221="", ""
)</f>
        <v/>
      </c>
      <c r="P221" s="1"/>
      <c r="Q221" s="2"/>
      <c r="R221" s="10"/>
      <c r="S221" s="3"/>
    </row>
    <row r="222" spans="3:19" hidden="1" x14ac:dyDescent="0.25">
      <c r="C222" s="18"/>
      <c r="E222" s="4"/>
      <c r="H222" s="4"/>
      <c r="J222" s="4"/>
      <c r="N222" s="1"/>
      <c r="O222" s="12" t="str" cm="1">
        <f t="array" ref="O222">_xlfn.IFS(
    J222="Ter kennisgeving", "",
    AND(J222="Ter beoordeling", NOT(ISNUMBER(M222))), "",
    AND(J222="Ter beoordeling", N222="Ja", ISNUMBER(M222)), M222+7,
    AND(J222="Ter beoordeling", N222="Nee", ISNUMBER(M222)), M222+22,
    N222="", ""
)</f>
        <v/>
      </c>
      <c r="P222" s="1"/>
      <c r="Q222" s="2"/>
      <c r="R222" s="10"/>
      <c r="S222" s="3"/>
    </row>
    <row r="223" spans="3:19" hidden="1" x14ac:dyDescent="0.25">
      <c r="C223" s="18"/>
      <c r="E223" s="4"/>
      <c r="H223" s="4"/>
      <c r="J223" s="4"/>
      <c r="N223" s="1"/>
      <c r="O223" s="12" t="str" cm="1">
        <f t="array" ref="O223">_xlfn.IFS(
    J223="Ter kennisgeving", "",
    AND(J223="Ter beoordeling", NOT(ISNUMBER(M223))), "",
    AND(J223="Ter beoordeling", N223="Ja", ISNUMBER(M223)), M223+7,
    AND(J223="Ter beoordeling", N223="Nee", ISNUMBER(M223)), M223+22,
    N223="", ""
)</f>
        <v/>
      </c>
      <c r="P223" s="1"/>
      <c r="Q223" s="2"/>
      <c r="R223" s="10"/>
      <c r="S223" s="3"/>
    </row>
    <row r="224" spans="3:19" hidden="1" x14ac:dyDescent="0.25">
      <c r="C224" s="18"/>
      <c r="E224" s="4"/>
      <c r="H224" s="4"/>
      <c r="J224" s="4"/>
      <c r="N224" s="1"/>
      <c r="O224" s="12" t="str" cm="1">
        <f t="array" ref="O224">_xlfn.IFS(
    J224="Ter kennisgeving", "",
    AND(J224="Ter beoordeling", NOT(ISNUMBER(M224))), "",
    AND(J224="Ter beoordeling", N224="Ja", ISNUMBER(M224)), M224+7,
    AND(J224="Ter beoordeling", N224="Nee", ISNUMBER(M224)), M224+22,
    N224="", ""
)</f>
        <v/>
      </c>
      <c r="P224" s="1"/>
      <c r="Q224" s="2"/>
      <c r="R224" s="10"/>
      <c r="S224" s="3"/>
    </row>
    <row r="225" spans="3:19" hidden="1" x14ac:dyDescent="0.25">
      <c r="C225" s="18"/>
      <c r="E225" s="4"/>
      <c r="H225" s="4"/>
      <c r="J225" s="4"/>
      <c r="N225" s="1"/>
      <c r="O225" s="12" t="str" cm="1">
        <f t="array" ref="O225">_xlfn.IFS(
    J225="Ter kennisgeving", "",
    AND(J225="Ter beoordeling", NOT(ISNUMBER(M225))), "",
    AND(J225="Ter beoordeling", N225="Ja", ISNUMBER(M225)), M225+7,
    AND(J225="Ter beoordeling", N225="Nee", ISNUMBER(M225)), M225+22,
    N225="", ""
)</f>
        <v/>
      </c>
      <c r="P225" s="1"/>
      <c r="Q225" s="2"/>
      <c r="R225" s="10"/>
      <c r="S225" s="3"/>
    </row>
    <row r="226" spans="3:19" hidden="1" x14ac:dyDescent="0.25">
      <c r="C226" s="18"/>
      <c r="E226" s="4"/>
      <c r="H226" s="4"/>
      <c r="J226" s="4"/>
      <c r="N226" s="1"/>
      <c r="O226" s="12" t="str" cm="1">
        <f t="array" ref="O226">_xlfn.IFS(
    J226="Ter kennisgeving", "",
    AND(J226="Ter beoordeling", NOT(ISNUMBER(M226))), "",
    AND(J226="Ter beoordeling", N226="Ja", ISNUMBER(M226)), M226+7,
    AND(J226="Ter beoordeling", N226="Nee", ISNUMBER(M226)), M226+22,
    N226="", ""
)</f>
        <v/>
      </c>
      <c r="P226" s="1"/>
      <c r="Q226" s="2"/>
      <c r="R226" s="10"/>
      <c r="S226" s="3"/>
    </row>
    <row r="227" spans="3:19" hidden="1" x14ac:dyDescent="0.25">
      <c r="C227" s="18"/>
      <c r="E227" s="4"/>
      <c r="H227" s="4"/>
      <c r="J227" s="4"/>
      <c r="N227" s="1"/>
      <c r="O227" s="12" t="str" cm="1">
        <f t="array" ref="O227">_xlfn.IFS(
    J227="Ter kennisgeving", "",
    AND(J227="Ter beoordeling", NOT(ISNUMBER(M227))), "",
    AND(J227="Ter beoordeling", N227="Ja", ISNUMBER(M227)), M227+7,
    AND(J227="Ter beoordeling", N227="Nee", ISNUMBER(M227)), M227+22,
    N227="", ""
)</f>
        <v/>
      </c>
      <c r="P227" s="1"/>
      <c r="Q227" s="2"/>
      <c r="R227" s="10"/>
      <c r="S227" s="3"/>
    </row>
    <row r="228" spans="3:19" hidden="1" x14ac:dyDescent="0.25">
      <c r="C228" s="18"/>
      <c r="E228" s="4"/>
      <c r="H228" s="4"/>
      <c r="J228" s="4"/>
      <c r="N228" s="1"/>
      <c r="O228" s="12" t="str" cm="1">
        <f t="array" ref="O228">_xlfn.IFS(
    J228="Ter kennisgeving", "",
    AND(J228="Ter beoordeling", NOT(ISNUMBER(M228))), "",
    AND(J228="Ter beoordeling", N228="Ja", ISNUMBER(M228)), M228+7,
    AND(J228="Ter beoordeling", N228="Nee", ISNUMBER(M228)), M228+22,
    N228="", ""
)</f>
        <v/>
      </c>
      <c r="P228" s="1"/>
      <c r="Q228" s="2"/>
      <c r="R228" s="10"/>
      <c r="S228" s="3"/>
    </row>
    <row r="229" spans="3:19" hidden="1" x14ac:dyDescent="0.25">
      <c r="C229" s="18"/>
      <c r="E229" s="4"/>
      <c r="H229" s="4"/>
      <c r="J229" s="4"/>
      <c r="N229" s="1"/>
      <c r="O229" s="12" t="str" cm="1">
        <f t="array" ref="O229">_xlfn.IFS(
    J229="Ter kennisgeving", "",
    AND(J229="Ter beoordeling", NOT(ISNUMBER(M229))), "",
    AND(J229="Ter beoordeling", N229="Ja", ISNUMBER(M229)), M229+7,
    AND(J229="Ter beoordeling", N229="Nee", ISNUMBER(M229)), M229+22,
    N229="", ""
)</f>
        <v/>
      </c>
      <c r="P229" s="1"/>
      <c r="Q229" s="2"/>
      <c r="R229" s="10"/>
      <c r="S229" s="3"/>
    </row>
    <row r="230" spans="3:19" hidden="1" x14ac:dyDescent="0.25">
      <c r="C230" s="18"/>
      <c r="E230" s="4"/>
      <c r="H230" s="4"/>
      <c r="J230" s="4"/>
      <c r="N230" s="1"/>
      <c r="O230" s="12" t="str" cm="1">
        <f t="array" ref="O230">_xlfn.IFS(
    J230="Ter kennisgeving", "",
    AND(J230="Ter beoordeling", NOT(ISNUMBER(M230))), "",
    AND(J230="Ter beoordeling", N230="Ja", ISNUMBER(M230)), M230+7,
    AND(J230="Ter beoordeling", N230="Nee", ISNUMBER(M230)), M230+22,
    N230="", ""
)</f>
        <v/>
      </c>
      <c r="P230" s="1"/>
      <c r="Q230" s="2"/>
      <c r="R230" s="10"/>
      <c r="S230" s="3"/>
    </row>
    <row r="231" spans="3:19" hidden="1" x14ac:dyDescent="0.25">
      <c r="C231" s="18"/>
      <c r="E231" s="4"/>
      <c r="H231" s="4"/>
      <c r="J231" s="4"/>
      <c r="N231" s="1"/>
      <c r="O231" s="12" t="str" cm="1">
        <f t="array" ref="O231">_xlfn.IFS(
    J231="Ter kennisgeving", "",
    AND(J231="Ter beoordeling", NOT(ISNUMBER(M231))), "",
    AND(J231="Ter beoordeling", N231="Ja", ISNUMBER(M231)), M231+7,
    AND(J231="Ter beoordeling", N231="Nee", ISNUMBER(M231)), M231+22,
    N231="", ""
)</f>
        <v/>
      </c>
      <c r="P231" s="1"/>
      <c r="Q231" s="2"/>
      <c r="R231" s="10"/>
      <c r="S231" s="3"/>
    </row>
    <row r="232" spans="3:19" hidden="1" x14ac:dyDescent="0.25">
      <c r="C232" s="18"/>
      <c r="E232" s="4"/>
      <c r="H232" s="4"/>
      <c r="J232" s="4"/>
      <c r="N232" s="1"/>
      <c r="O232" s="12" t="str" cm="1">
        <f t="array" ref="O232">_xlfn.IFS(
    J232="Ter kennisgeving", "",
    AND(J232="Ter beoordeling", NOT(ISNUMBER(M232))), "",
    AND(J232="Ter beoordeling", N232="Ja", ISNUMBER(M232)), M232+7,
    AND(J232="Ter beoordeling", N232="Nee", ISNUMBER(M232)), M232+22,
    N232="", ""
)</f>
        <v/>
      </c>
      <c r="P232" s="1"/>
      <c r="Q232" s="2"/>
      <c r="R232" s="10"/>
      <c r="S232" s="3"/>
    </row>
    <row r="233" spans="3:19" hidden="1" x14ac:dyDescent="0.25">
      <c r="C233" s="18"/>
      <c r="E233" s="4"/>
      <c r="H233" s="4"/>
      <c r="J233" s="4"/>
      <c r="N233" s="1"/>
      <c r="O233" s="12" t="str" cm="1">
        <f t="array" ref="O233">_xlfn.IFS(
    J233="Ter kennisgeving", "",
    AND(J233="Ter beoordeling", NOT(ISNUMBER(M233))), "",
    AND(J233="Ter beoordeling", N233="Ja", ISNUMBER(M233)), M233+7,
    AND(J233="Ter beoordeling", N233="Nee", ISNUMBER(M233)), M233+22,
    N233="", ""
)</f>
        <v/>
      </c>
      <c r="P233" s="1"/>
      <c r="Q233" s="2"/>
      <c r="R233" s="10"/>
      <c r="S233" s="3"/>
    </row>
    <row r="234" spans="3:19" hidden="1" x14ac:dyDescent="0.25">
      <c r="C234" s="18"/>
      <c r="E234" s="4"/>
      <c r="H234" s="4"/>
      <c r="J234" s="4"/>
      <c r="N234" s="1"/>
      <c r="O234" s="12" t="str" cm="1">
        <f t="array" ref="O234">_xlfn.IFS(
    J234="Ter kennisgeving", "",
    AND(J234="Ter beoordeling", NOT(ISNUMBER(M234))), "",
    AND(J234="Ter beoordeling", N234="Ja", ISNUMBER(M234)), M234+7,
    AND(J234="Ter beoordeling", N234="Nee", ISNUMBER(M234)), M234+22,
    N234="", ""
)</f>
        <v/>
      </c>
      <c r="P234" s="1"/>
      <c r="Q234" s="2"/>
      <c r="R234" s="10"/>
      <c r="S234" s="3"/>
    </row>
    <row r="235" spans="3:19" hidden="1" x14ac:dyDescent="0.25">
      <c r="C235" s="18"/>
      <c r="E235" s="4"/>
      <c r="H235" s="4"/>
      <c r="J235" s="4"/>
      <c r="N235" s="1"/>
      <c r="O235" s="12" t="str" cm="1">
        <f t="array" ref="O235">_xlfn.IFS(
    J235="Ter kennisgeving", "",
    AND(J235="Ter beoordeling", NOT(ISNUMBER(M235))), "",
    AND(J235="Ter beoordeling", N235="Ja", ISNUMBER(M235)), M235+7,
    AND(J235="Ter beoordeling", N235="Nee", ISNUMBER(M235)), M235+22,
    N235="", ""
)</f>
        <v/>
      </c>
      <c r="P235" s="1"/>
      <c r="Q235" s="2"/>
      <c r="R235" s="10"/>
      <c r="S235" s="3"/>
    </row>
    <row r="236" spans="3:19" hidden="1" x14ac:dyDescent="0.25">
      <c r="C236" s="18"/>
      <c r="E236" s="4"/>
      <c r="H236" s="4"/>
      <c r="J236" s="4"/>
      <c r="N236" s="1"/>
      <c r="O236" s="12" t="str" cm="1">
        <f t="array" ref="O236">_xlfn.IFS(
    J236="Ter kennisgeving", "",
    AND(J236="Ter beoordeling", NOT(ISNUMBER(M236))), "",
    AND(J236="Ter beoordeling", N236="Ja", ISNUMBER(M236)), M236+7,
    AND(J236="Ter beoordeling", N236="Nee", ISNUMBER(M236)), M236+22,
    N236="", ""
)</f>
        <v/>
      </c>
      <c r="P236" s="1"/>
      <c r="Q236" s="2"/>
      <c r="R236" s="10"/>
      <c r="S236" s="3"/>
    </row>
    <row r="237" spans="3:19" hidden="1" x14ac:dyDescent="0.25">
      <c r="C237" s="18"/>
      <c r="E237" s="4"/>
      <c r="H237" s="4"/>
      <c r="J237" s="4"/>
      <c r="N237" s="1"/>
      <c r="O237" s="12" t="str" cm="1">
        <f t="array" ref="O237">_xlfn.IFS(
    J237="Ter kennisgeving", "",
    AND(J237="Ter beoordeling", NOT(ISNUMBER(M237))), "",
    AND(J237="Ter beoordeling", N237="Ja", ISNUMBER(M237)), M237+7,
    AND(J237="Ter beoordeling", N237="Nee", ISNUMBER(M237)), M237+22,
    N237="", ""
)</f>
        <v/>
      </c>
      <c r="P237" s="1"/>
      <c r="Q237" s="2"/>
      <c r="R237" s="10"/>
      <c r="S237" s="3"/>
    </row>
    <row r="238" spans="3:19" hidden="1" x14ac:dyDescent="0.25">
      <c r="C238" s="18"/>
      <c r="E238" s="4"/>
      <c r="H238" s="4"/>
      <c r="J238" s="4"/>
      <c r="N238" s="1"/>
      <c r="O238" s="12" t="str" cm="1">
        <f t="array" ref="O238">_xlfn.IFS(
    J238="Ter kennisgeving", "",
    AND(J238="Ter beoordeling", NOT(ISNUMBER(M238))), "",
    AND(J238="Ter beoordeling", N238="Ja", ISNUMBER(M238)), M238+7,
    AND(J238="Ter beoordeling", N238="Nee", ISNUMBER(M238)), M238+22,
    N238="", ""
)</f>
        <v/>
      </c>
      <c r="P238" s="1"/>
      <c r="Q238" s="2"/>
      <c r="R238" s="10"/>
      <c r="S238" s="3"/>
    </row>
    <row r="239" spans="3:19" hidden="1" x14ac:dyDescent="0.25">
      <c r="C239" s="18"/>
      <c r="E239" s="4"/>
      <c r="H239" s="4"/>
      <c r="J239" s="4"/>
      <c r="N239" s="1"/>
      <c r="O239" s="12" t="str" cm="1">
        <f t="array" ref="O239">_xlfn.IFS(
    J239="Ter kennisgeving", "",
    AND(J239="Ter beoordeling", NOT(ISNUMBER(M239))), "",
    AND(J239="Ter beoordeling", N239="Ja", ISNUMBER(M239)), M239+7,
    AND(J239="Ter beoordeling", N239="Nee", ISNUMBER(M239)), M239+22,
    N239="", ""
)</f>
        <v/>
      </c>
      <c r="P239" s="1"/>
      <c r="Q239" s="2"/>
      <c r="R239" s="10"/>
      <c r="S239" s="3"/>
    </row>
    <row r="240" spans="3:19" hidden="1" x14ac:dyDescent="0.25">
      <c r="C240" s="18"/>
      <c r="E240" s="4"/>
      <c r="H240" s="4"/>
      <c r="J240" s="4"/>
      <c r="N240" s="1"/>
      <c r="O240" s="12" t="str" cm="1">
        <f t="array" ref="O240">_xlfn.IFS(
    J240="Ter kennisgeving", "",
    AND(J240="Ter beoordeling", NOT(ISNUMBER(M240))), "",
    AND(J240="Ter beoordeling", N240="Ja", ISNUMBER(M240)), M240+7,
    AND(J240="Ter beoordeling", N240="Nee", ISNUMBER(M240)), M240+22,
    N240="", ""
)</f>
        <v/>
      </c>
      <c r="P240" s="1"/>
      <c r="Q240" s="2"/>
      <c r="R240" s="10"/>
      <c r="S240" s="3"/>
    </row>
    <row r="241" spans="3:19" hidden="1" x14ac:dyDescent="0.25">
      <c r="C241" s="18"/>
      <c r="E241" s="4"/>
      <c r="H241" s="4"/>
      <c r="J241" s="4"/>
      <c r="N241" s="1"/>
      <c r="O241" s="12" t="str" cm="1">
        <f t="array" ref="O241">_xlfn.IFS(
    J241="Ter kennisgeving", "",
    AND(J241="Ter beoordeling", NOT(ISNUMBER(M241))), "",
    AND(J241="Ter beoordeling", N241="Ja", ISNUMBER(M241)), M241+7,
    AND(J241="Ter beoordeling", N241="Nee", ISNUMBER(M241)), M241+22,
    N241="", ""
)</f>
        <v/>
      </c>
      <c r="P241" s="1"/>
      <c r="Q241" s="2"/>
      <c r="R241" s="10"/>
      <c r="S241" s="3"/>
    </row>
    <row r="242" spans="3:19" hidden="1" x14ac:dyDescent="0.25">
      <c r="C242" s="18"/>
      <c r="E242" s="4"/>
      <c r="H242" s="4"/>
      <c r="J242" s="4"/>
      <c r="N242" s="1"/>
      <c r="O242" s="12" t="str" cm="1">
        <f t="array" ref="O242">_xlfn.IFS(
    J242="Ter kennisgeving", "",
    AND(J242="Ter beoordeling", NOT(ISNUMBER(M242))), "",
    AND(J242="Ter beoordeling", N242="Ja", ISNUMBER(M242)), M242+7,
    AND(J242="Ter beoordeling", N242="Nee", ISNUMBER(M242)), M242+22,
    N242="", ""
)</f>
        <v/>
      </c>
      <c r="P242" s="1"/>
      <c r="Q242" s="2"/>
      <c r="R242" s="10"/>
      <c r="S242" s="3"/>
    </row>
    <row r="243" spans="3:19" hidden="1" x14ac:dyDescent="0.25">
      <c r="C243" s="18"/>
      <c r="E243" s="4"/>
      <c r="H243" s="4"/>
      <c r="J243" s="4"/>
      <c r="N243" s="1"/>
      <c r="O243" s="12" t="str" cm="1">
        <f t="array" ref="O243">_xlfn.IFS(
    J243="Ter kennisgeving", "",
    AND(J243="Ter beoordeling", NOT(ISNUMBER(M243))), "",
    AND(J243="Ter beoordeling", N243="Ja", ISNUMBER(M243)), M243+7,
    AND(J243="Ter beoordeling", N243="Nee", ISNUMBER(M243)), M243+22,
    N243="", ""
)</f>
        <v/>
      </c>
      <c r="P243" s="1"/>
      <c r="Q243" s="2"/>
      <c r="R243" s="10"/>
      <c r="S243" s="3"/>
    </row>
    <row r="244" spans="3:19" hidden="1" x14ac:dyDescent="0.25">
      <c r="C244" s="18"/>
      <c r="E244" s="4"/>
      <c r="H244" s="4"/>
      <c r="J244" s="4"/>
      <c r="N244" s="1"/>
      <c r="O244" s="12" t="str" cm="1">
        <f t="array" ref="O244">_xlfn.IFS(
    J244="Ter kennisgeving", "",
    AND(J244="Ter beoordeling", NOT(ISNUMBER(M244))), "",
    AND(J244="Ter beoordeling", N244="Ja", ISNUMBER(M244)), M244+7,
    AND(J244="Ter beoordeling", N244="Nee", ISNUMBER(M244)), M244+22,
    N244="", ""
)</f>
        <v/>
      </c>
      <c r="P244" s="1"/>
      <c r="Q244" s="2"/>
      <c r="R244" s="10"/>
      <c r="S244" s="3"/>
    </row>
    <row r="245" spans="3:19" hidden="1" x14ac:dyDescent="0.25">
      <c r="C245" s="18"/>
      <c r="E245" s="4"/>
      <c r="H245" s="4"/>
      <c r="J245" s="4"/>
      <c r="N245" s="1"/>
      <c r="O245" s="12" t="str" cm="1">
        <f t="array" ref="O245">_xlfn.IFS(
    J245="Ter kennisgeving", "",
    AND(J245="Ter beoordeling", NOT(ISNUMBER(M245))), "",
    AND(J245="Ter beoordeling", N245="Ja", ISNUMBER(M245)), M245+7,
    AND(J245="Ter beoordeling", N245="Nee", ISNUMBER(M245)), M245+22,
    N245="", ""
)</f>
        <v/>
      </c>
      <c r="P245" s="1"/>
      <c r="Q245" s="2"/>
      <c r="R245" s="10"/>
      <c r="S245" s="3"/>
    </row>
    <row r="246" spans="3:19" hidden="1" x14ac:dyDescent="0.25">
      <c r="C246" s="18"/>
      <c r="E246" s="4"/>
      <c r="H246" s="4"/>
      <c r="J246" s="4"/>
      <c r="N246" s="1"/>
      <c r="O246" s="12" t="str" cm="1">
        <f t="array" ref="O246">_xlfn.IFS(
    J246="Ter kennisgeving", "",
    AND(J246="Ter beoordeling", NOT(ISNUMBER(M246))), "",
    AND(J246="Ter beoordeling", N246="Ja", ISNUMBER(M246)), M246+7,
    AND(J246="Ter beoordeling", N246="Nee", ISNUMBER(M246)), M246+22,
    N246="", ""
)</f>
        <v/>
      </c>
      <c r="P246" s="1"/>
      <c r="Q246" s="2"/>
      <c r="R246" s="10"/>
      <c r="S246" s="3"/>
    </row>
    <row r="247" spans="3:19" hidden="1" x14ac:dyDescent="0.25">
      <c r="C247" s="18"/>
      <c r="E247" s="4"/>
      <c r="H247" s="4"/>
      <c r="J247" s="4"/>
      <c r="N247" s="1"/>
      <c r="O247" s="12" t="str" cm="1">
        <f t="array" ref="O247">_xlfn.IFS(
    J247="Ter kennisgeving", "",
    AND(J247="Ter beoordeling", NOT(ISNUMBER(M247))), "",
    AND(J247="Ter beoordeling", N247="Ja", ISNUMBER(M247)), M247+7,
    AND(J247="Ter beoordeling", N247="Nee", ISNUMBER(M247)), M247+22,
    N247="", ""
)</f>
        <v/>
      </c>
      <c r="P247" s="1"/>
      <c r="Q247" s="2"/>
      <c r="R247" s="10"/>
      <c r="S247" s="3"/>
    </row>
    <row r="248" spans="3:19" hidden="1" x14ac:dyDescent="0.25">
      <c r="C248" s="18"/>
      <c r="E248" s="4"/>
      <c r="H248" s="4"/>
      <c r="J248" s="4"/>
      <c r="N248" s="1"/>
      <c r="O248" s="12" t="str" cm="1">
        <f t="array" ref="O248">_xlfn.IFS(
    J248="Ter kennisgeving", "",
    AND(J248="Ter beoordeling", NOT(ISNUMBER(M248))), "",
    AND(J248="Ter beoordeling", N248="Ja", ISNUMBER(M248)), M248+7,
    AND(J248="Ter beoordeling", N248="Nee", ISNUMBER(M248)), M248+22,
    N248="", ""
)</f>
        <v/>
      </c>
      <c r="P248" s="1"/>
      <c r="Q248" s="2"/>
      <c r="R248" s="10"/>
      <c r="S248" s="3"/>
    </row>
    <row r="249" spans="3:19" hidden="1" x14ac:dyDescent="0.25">
      <c r="C249" s="18"/>
      <c r="E249" s="4"/>
      <c r="H249" s="4"/>
      <c r="J249" s="4"/>
      <c r="N249" s="1"/>
      <c r="O249" s="12" t="str" cm="1">
        <f t="array" ref="O249">_xlfn.IFS(
    J249="Ter kennisgeving", "",
    AND(J249="Ter beoordeling", NOT(ISNUMBER(M249))), "",
    AND(J249="Ter beoordeling", N249="Ja", ISNUMBER(M249)), M249+7,
    AND(J249="Ter beoordeling", N249="Nee", ISNUMBER(M249)), M249+22,
    N249="", ""
)</f>
        <v/>
      </c>
      <c r="P249" s="1"/>
      <c r="Q249" s="2"/>
      <c r="R249" s="10"/>
      <c r="S249" s="3"/>
    </row>
    <row r="250" spans="3:19" hidden="1" x14ac:dyDescent="0.25">
      <c r="C250" s="18"/>
      <c r="E250" s="4"/>
      <c r="H250" s="4"/>
      <c r="J250" s="4"/>
      <c r="N250" s="1"/>
      <c r="O250" s="12" t="str" cm="1">
        <f t="array" ref="O250">_xlfn.IFS(
    J250="Ter kennisgeving", "",
    AND(J250="Ter beoordeling", NOT(ISNUMBER(M250))), "",
    AND(J250="Ter beoordeling", N250="Ja", ISNUMBER(M250)), M250+7,
    AND(J250="Ter beoordeling", N250="Nee", ISNUMBER(M250)), M250+22,
    N250="", ""
)</f>
        <v/>
      </c>
      <c r="P250" s="1"/>
      <c r="Q250" s="2"/>
      <c r="R250" s="10"/>
      <c r="S250" s="3"/>
    </row>
    <row r="251" spans="3:19" hidden="1" x14ac:dyDescent="0.25">
      <c r="C251" s="18"/>
      <c r="E251" s="4"/>
      <c r="H251" s="4"/>
      <c r="J251" s="4"/>
      <c r="N251" s="1"/>
      <c r="O251" s="12" t="str" cm="1">
        <f t="array" ref="O251">_xlfn.IFS(
    J251="Ter kennisgeving", "",
    AND(J251="Ter beoordeling", NOT(ISNUMBER(M251))), "",
    AND(J251="Ter beoordeling", N251="Ja", ISNUMBER(M251)), M251+7,
    AND(J251="Ter beoordeling", N251="Nee", ISNUMBER(M251)), M251+22,
    N251="", ""
)</f>
        <v/>
      </c>
      <c r="P251" s="1"/>
      <c r="Q251" s="2"/>
      <c r="R251" s="10"/>
      <c r="S251" s="3"/>
    </row>
    <row r="252" spans="3:19" hidden="1" x14ac:dyDescent="0.25">
      <c r="C252" s="18"/>
      <c r="E252" s="4"/>
      <c r="H252" s="4"/>
      <c r="J252" s="4"/>
      <c r="N252" s="1"/>
      <c r="O252" s="12" t="str" cm="1">
        <f t="array" ref="O252">_xlfn.IFS(
    J252="Ter kennisgeving", "",
    AND(J252="Ter beoordeling", NOT(ISNUMBER(M252))), "",
    AND(J252="Ter beoordeling", N252="Ja", ISNUMBER(M252)), M252+7,
    AND(J252="Ter beoordeling", N252="Nee", ISNUMBER(M252)), M252+22,
    N252="", ""
)</f>
        <v/>
      </c>
      <c r="P252" s="1"/>
      <c r="Q252" s="2"/>
      <c r="R252" s="10"/>
      <c r="S252" s="3"/>
    </row>
    <row r="253" spans="3:19" hidden="1" x14ac:dyDescent="0.25">
      <c r="C253" s="18"/>
      <c r="E253" s="4"/>
      <c r="H253" s="4"/>
      <c r="J253" s="4"/>
      <c r="N253" s="1"/>
      <c r="O253" s="12" t="str" cm="1">
        <f t="array" ref="O253">_xlfn.IFS(
    J253="Ter kennisgeving", "",
    AND(J253="Ter beoordeling", NOT(ISNUMBER(M253))), "",
    AND(J253="Ter beoordeling", N253="Ja", ISNUMBER(M253)), M253+7,
    AND(J253="Ter beoordeling", N253="Nee", ISNUMBER(M253)), M253+22,
    N253="", ""
)</f>
        <v/>
      </c>
      <c r="P253" s="1"/>
      <c r="Q253" s="2"/>
      <c r="R253" s="10"/>
      <c r="S253" s="3"/>
    </row>
    <row r="254" spans="3:19" hidden="1" x14ac:dyDescent="0.25">
      <c r="C254" s="18"/>
      <c r="E254" s="4"/>
      <c r="H254" s="4"/>
      <c r="J254" s="4"/>
      <c r="N254" s="1"/>
      <c r="O254" s="12" t="str" cm="1">
        <f t="array" ref="O254">_xlfn.IFS(
    J254="Ter kennisgeving", "",
    AND(J254="Ter beoordeling", NOT(ISNUMBER(M254))), "",
    AND(J254="Ter beoordeling", N254="Ja", ISNUMBER(M254)), M254+7,
    AND(J254="Ter beoordeling", N254="Nee", ISNUMBER(M254)), M254+22,
    N254="", ""
)</f>
        <v/>
      </c>
      <c r="P254" s="1"/>
      <c r="Q254" s="2"/>
      <c r="R254" s="10"/>
      <c r="S254" s="3"/>
    </row>
    <row r="255" spans="3:19" hidden="1" x14ac:dyDescent="0.25">
      <c r="C255" s="18"/>
      <c r="E255" s="4"/>
      <c r="H255" s="4"/>
      <c r="J255" s="4"/>
      <c r="N255" s="1"/>
      <c r="O255" s="12" t="str" cm="1">
        <f t="array" ref="O255">_xlfn.IFS(
    J255="Ter kennisgeving", "",
    AND(J255="Ter beoordeling", NOT(ISNUMBER(M255))), "",
    AND(J255="Ter beoordeling", N255="Ja", ISNUMBER(M255)), M255+7,
    AND(J255="Ter beoordeling", N255="Nee", ISNUMBER(M255)), M255+22,
    N255="", ""
)</f>
        <v/>
      </c>
      <c r="P255" s="1"/>
      <c r="Q255" s="2"/>
      <c r="R255" s="10"/>
      <c r="S255" s="3"/>
    </row>
    <row r="256" spans="3:19" hidden="1" x14ac:dyDescent="0.25">
      <c r="C256" s="18"/>
      <c r="E256" s="4"/>
      <c r="H256" s="4"/>
      <c r="J256" s="4"/>
      <c r="N256" s="1"/>
      <c r="O256" s="12" t="str" cm="1">
        <f t="array" ref="O256">_xlfn.IFS(
    J256="Ter kennisgeving", "",
    AND(J256="Ter beoordeling", NOT(ISNUMBER(M256))), "",
    AND(J256="Ter beoordeling", N256="Ja", ISNUMBER(M256)), M256+7,
    AND(J256="Ter beoordeling", N256="Nee", ISNUMBER(M256)), M256+22,
    N256="", ""
)</f>
        <v/>
      </c>
      <c r="P256" s="1"/>
      <c r="Q256" s="2"/>
      <c r="R256" s="10"/>
      <c r="S256" s="3"/>
    </row>
    <row r="257" spans="3:19" hidden="1" x14ac:dyDescent="0.25">
      <c r="C257" s="18"/>
      <c r="E257" s="4"/>
      <c r="H257" s="4"/>
      <c r="J257" s="4"/>
      <c r="N257" s="1"/>
      <c r="O257" s="12" t="str" cm="1">
        <f t="array" ref="O257">_xlfn.IFS(
    J257="Ter kennisgeving", "",
    AND(J257="Ter beoordeling", NOT(ISNUMBER(M257))), "",
    AND(J257="Ter beoordeling", N257="Ja", ISNUMBER(M257)), M257+7,
    AND(J257="Ter beoordeling", N257="Nee", ISNUMBER(M257)), M257+22,
    N257="", ""
)</f>
        <v/>
      </c>
      <c r="P257" s="1"/>
      <c r="Q257" s="2"/>
      <c r="R257" s="10"/>
      <c r="S257" s="3"/>
    </row>
    <row r="258" spans="3:19" hidden="1" x14ac:dyDescent="0.25">
      <c r="C258" s="18"/>
      <c r="E258" s="4"/>
      <c r="H258" s="4"/>
      <c r="J258" s="4"/>
      <c r="N258" s="1"/>
      <c r="O258" s="12" t="str" cm="1">
        <f t="array" ref="O258">_xlfn.IFS(
    J258="Ter kennisgeving", "",
    AND(J258="Ter beoordeling", NOT(ISNUMBER(M258))), "",
    AND(J258="Ter beoordeling", N258="Ja", ISNUMBER(M258)), M258+7,
    AND(J258="Ter beoordeling", N258="Nee", ISNUMBER(M258)), M258+22,
    N258="", ""
)</f>
        <v/>
      </c>
      <c r="P258" s="1"/>
      <c r="Q258" s="2"/>
      <c r="R258" s="10"/>
      <c r="S258" s="3"/>
    </row>
    <row r="259" spans="3:19" hidden="1" x14ac:dyDescent="0.25">
      <c r="C259" s="18"/>
      <c r="E259" s="4"/>
      <c r="H259" s="4"/>
      <c r="J259" s="4"/>
      <c r="N259" s="1"/>
      <c r="O259" s="12" t="str" cm="1">
        <f t="array" ref="O259">_xlfn.IFS(
    J259="Ter kennisgeving", "",
    AND(J259="Ter beoordeling", NOT(ISNUMBER(M259))), "",
    AND(J259="Ter beoordeling", N259="Ja", ISNUMBER(M259)), M259+7,
    AND(J259="Ter beoordeling", N259="Nee", ISNUMBER(M259)), M259+22,
    N259="", ""
)</f>
        <v/>
      </c>
      <c r="P259" s="1"/>
      <c r="Q259" s="2"/>
      <c r="R259" s="10"/>
      <c r="S259" s="3"/>
    </row>
    <row r="260" spans="3:19" hidden="1" x14ac:dyDescent="0.25">
      <c r="C260" s="18"/>
      <c r="E260" s="4"/>
      <c r="H260" s="4"/>
      <c r="J260" s="4"/>
      <c r="N260" s="1"/>
      <c r="O260" s="12" t="str" cm="1">
        <f t="array" ref="O260">_xlfn.IFS(
    J260="Ter kennisgeving", "",
    AND(J260="Ter beoordeling", NOT(ISNUMBER(M260))), "",
    AND(J260="Ter beoordeling", N260="Ja", ISNUMBER(M260)), M260+7,
    AND(J260="Ter beoordeling", N260="Nee", ISNUMBER(M260)), M260+22,
    N260="", ""
)</f>
        <v/>
      </c>
      <c r="P260" s="1"/>
      <c r="Q260" s="2"/>
      <c r="R260" s="10"/>
      <c r="S260" s="3"/>
    </row>
    <row r="261" spans="3:19" hidden="1" x14ac:dyDescent="0.25">
      <c r="C261" s="18"/>
      <c r="E261" s="4"/>
      <c r="H261" s="4"/>
      <c r="J261" s="4"/>
      <c r="N261" s="1"/>
      <c r="O261" s="12" t="str" cm="1">
        <f t="array" ref="O261">_xlfn.IFS(
    J261="Ter kennisgeving", "",
    AND(J261="Ter beoordeling", NOT(ISNUMBER(M261))), "",
    AND(J261="Ter beoordeling", N261="Ja", ISNUMBER(M261)), M261+7,
    AND(J261="Ter beoordeling", N261="Nee", ISNUMBER(M261)), M261+22,
    N261="", ""
)</f>
        <v/>
      </c>
      <c r="P261" s="1"/>
      <c r="Q261" s="2"/>
      <c r="R261" s="10"/>
      <c r="S261" s="3"/>
    </row>
    <row r="262" spans="3:19" hidden="1" x14ac:dyDescent="0.25">
      <c r="C262" s="18"/>
      <c r="E262" s="4"/>
      <c r="H262" s="4"/>
      <c r="J262" s="4"/>
      <c r="N262" s="1"/>
      <c r="O262" s="12" t="str" cm="1">
        <f t="array" ref="O262">_xlfn.IFS(
    J262="Ter kennisgeving", "",
    AND(J262="Ter beoordeling", NOT(ISNUMBER(M262))), "",
    AND(J262="Ter beoordeling", N262="Ja", ISNUMBER(M262)), M262+7,
    AND(J262="Ter beoordeling", N262="Nee", ISNUMBER(M262)), M262+22,
    N262="", ""
)</f>
        <v/>
      </c>
      <c r="P262" s="1"/>
      <c r="Q262" s="2"/>
      <c r="R262" s="10"/>
      <c r="S262" s="3"/>
    </row>
    <row r="263" spans="3:19" hidden="1" x14ac:dyDescent="0.25">
      <c r="C263" s="18"/>
      <c r="E263" s="4"/>
      <c r="H263" s="4"/>
      <c r="J263" s="4"/>
      <c r="N263" s="1"/>
      <c r="O263" s="12" t="str" cm="1">
        <f t="array" ref="O263">_xlfn.IFS(
    J263="Ter kennisgeving", "",
    AND(J263="Ter beoordeling", NOT(ISNUMBER(M263))), "",
    AND(J263="Ter beoordeling", N263="Ja", ISNUMBER(M263)), M263+7,
    AND(J263="Ter beoordeling", N263="Nee", ISNUMBER(M263)), M263+22,
    N263="", ""
)</f>
        <v/>
      </c>
      <c r="P263" s="1"/>
      <c r="Q263" s="2"/>
      <c r="R263" s="10"/>
      <c r="S263" s="3"/>
    </row>
    <row r="264" spans="3:19" hidden="1" x14ac:dyDescent="0.25">
      <c r="C264" s="18"/>
      <c r="E264" s="4"/>
      <c r="H264" s="4"/>
      <c r="J264" s="4"/>
      <c r="N264" s="1"/>
      <c r="O264" s="12" t="str" cm="1">
        <f t="array" ref="O264">_xlfn.IFS(
    J264="Ter kennisgeving", "",
    AND(J264="Ter beoordeling", NOT(ISNUMBER(M264))), "",
    AND(J264="Ter beoordeling", N264="Ja", ISNUMBER(M264)), M264+7,
    AND(J264="Ter beoordeling", N264="Nee", ISNUMBER(M264)), M264+22,
    N264="", ""
)</f>
        <v/>
      </c>
      <c r="P264" s="1"/>
      <c r="Q264" s="2"/>
      <c r="R264" s="10"/>
      <c r="S264" s="3"/>
    </row>
    <row r="265" spans="3:19" hidden="1" x14ac:dyDescent="0.25">
      <c r="C265" s="18"/>
      <c r="E265" s="4"/>
      <c r="H265" s="4"/>
      <c r="J265" s="4"/>
      <c r="N265" s="1"/>
      <c r="O265" s="12" t="str" cm="1">
        <f t="array" ref="O265">_xlfn.IFS(
    J265="Ter kennisgeving", "",
    AND(J265="Ter beoordeling", NOT(ISNUMBER(M265))), "",
    AND(J265="Ter beoordeling", N265="Ja", ISNUMBER(M265)), M265+7,
    AND(J265="Ter beoordeling", N265="Nee", ISNUMBER(M265)), M265+22,
    N265="", ""
)</f>
        <v/>
      </c>
      <c r="P265" s="1"/>
      <c r="Q265" s="2"/>
      <c r="R265" s="10"/>
      <c r="S265" s="3"/>
    </row>
    <row r="266" spans="3:19" hidden="1" x14ac:dyDescent="0.25">
      <c r="C266" s="18"/>
      <c r="E266" s="4"/>
      <c r="H266" s="4"/>
      <c r="J266" s="4"/>
      <c r="N266" s="1"/>
      <c r="O266" s="12" t="str" cm="1">
        <f t="array" ref="O266">_xlfn.IFS(
    J266="Ter kennisgeving", "",
    AND(J266="Ter beoordeling", NOT(ISNUMBER(M266))), "",
    AND(J266="Ter beoordeling", N266="Ja", ISNUMBER(M266)), M266+7,
    AND(J266="Ter beoordeling", N266="Nee", ISNUMBER(M266)), M266+22,
    N266="", ""
)</f>
        <v/>
      </c>
      <c r="P266" s="1"/>
      <c r="Q266" s="2"/>
      <c r="R266" s="10"/>
      <c r="S266" s="3"/>
    </row>
    <row r="267" spans="3:19" hidden="1" x14ac:dyDescent="0.25">
      <c r="C267" s="18"/>
      <c r="E267" s="4"/>
      <c r="H267" s="4"/>
      <c r="J267" s="4"/>
      <c r="N267" s="1"/>
      <c r="O267" s="12" t="str" cm="1">
        <f t="array" ref="O267">_xlfn.IFS(
    J267="Ter kennisgeving", "",
    AND(J267="Ter beoordeling", NOT(ISNUMBER(M267))), "",
    AND(J267="Ter beoordeling", N267="Ja", ISNUMBER(M267)), M267+7,
    AND(J267="Ter beoordeling", N267="Nee", ISNUMBER(M267)), M267+22,
    N267="", ""
)</f>
        <v/>
      </c>
      <c r="P267" s="1"/>
      <c r="Q267" s="2"/>
      <c r="R267" s="10"/>
      <c r="S267" s="3"/>
    </row>
    <row r="268" spans="3:19" hidden="1" x14ac:dyDescent="0.25">
      <c r="C268" s="18"/>
      <c r="E268" s="4"/>
      <c r="H268" s="4"/>
      <c r="J268" s="4"/>
      <c r="N268" s="1"/>
      <c r="O268" s="12" t="str" cm="1">
        <f t="array" ref="O268">_xlfn.IFS(
    J268="Ter kennisgeving", "",
    AND(J268="Ter beoordeling", NOT(ISNUMBER(M268))), "",
    AND(J268="Ter beoordeling", N268="Ja", ISNUMBER(M268)), M268+7,
    AND(J268="Ter beoordeling", N268="Nee", ISNUMBER(M268)), M268+22,
    N268="", ""
)</f>
        <v/>
      </c>
      <c r="P268" s="1"/>
      <c r="Q268" s="2"/>
      <c r="R268" s="10"/>
      <c r="S268" s="3"/>
    </row>
    <row r="269" spans="3:19" hidden="1" x14ac:dyDescent="0.25">
      <c r="C269" s="18"/>
      <c r="E269" s="4"/>
      <c r="H269" s="4"/>
      <c r="J269" s="4"/>
      <c r="N269" s="1"/>
      <c r="O269" s="12" t="str" cm="1">
        <f t="array" ref="O269">_xlfn.IFS(
    J269="Ter kennisgeving", "",
    AND(J269="Ter beoordeling", NOT(ISNUMBER(M269))), "",
    AND(J269="Ter beoordeling", N269="Ja", ISNUMBER(M269)), M269+7,
    AND(J269="Ter beoordeling", N269="Nee", ISNUMBER(M269)), M269+22,
    N269="", ""
)</f>
        <v/>
      </c>
      <c r="P269" s="1"/>
      <c r="Q269" s="2"/>
      <c r="R269" s="10"/>
      <c r="S269" s="3"/>
    </row>
    <row r="270" spans="3:19" hidden="1" x14ac:dyDescent="0.25">
      <c r="C270" s="18"/>
      <c r="E270" s="4"/>
      <c r="H270" s="4"/>
      <c r="J270" s="4"/>
      <c r="N270" s="1"/>
      <c r="O270" s="12" t="str" cm="1">
        <f t="array" ref="O270">_xlfn.IFS(
    J270="Ter kennisgeving", "",
    AND(J270="Ter beoordeling", NOT(ISNUMBER(M270))), "",
    AND(J270="Ter beoordeling", N270="Ja", ISNUMBER(M270)), M270+7,
    AND(J270="Ter beoordeling", N270="Nee", ISNUMBER(M270)), M270+22,
    N270="", ""
)</f>
        <v/>
      </c>
      <c r="P270" s="1"/>
      <c r="Q270" s="2"/>
      <c r="R270" s="10"/>
      <c r="S270" s="3"/>
    </row>
    <row r="271" spans="3:19" hidden="1" x14ac:dyDescent="0.25">
      <c r="C271" s="18"/>
      <c r="E271" s="4"/>
      <c r="H271" s="4"/>
      <c r="J271" s="4"/>
      <c r="N271" s="1"/>
      <c r="O271" s="12" t="str" cm="1">
        <f t="array" ref="O271">_xlfn.IFS(
    J271="Ter kennisgeving", "",
    AND(J271="Ter beoordeling", NOT(ISNUMBER(M271))), "",
    AND(J271="Ter beoordeling", N271="Ja", ISNUMBER(M271)), M271+7,
    AND(J271="Ter beoordeling", N271="Nee", ISNUMBER(M271)), M271+22,
    N271="", ""
)</f>
        <v/>
      </c>
      <c r="P271" s="1"/>
      <c r="Q271" s="2"/>
      <c r="R271" s="10"/>
      <c r="S271" s="3"/>
    </row>
    <row r="272" spans="3:19" hidden="1" x14ac:dyDescent="0.25">
      <c r="C272" s="18"/>
      <c r="E272" s="4"/>
      <c r="H272" s="4"/>
      <c r="J272" s="4"/>
      <c r="N272" s="1"/>
      <c r="O272" s="12" t="str" cm="1">
        <f t="array" ref="O272">_xlfn.IFS(
    J272="Ter kennisgeving", "",
    AND(J272="Ter beoordeling", NOT(ISNUMBER(M272))), "",
    AND(J272="Ter beoordeling", N272="Ja", ISNUMBER(M272)), M272+7,
    AND(J272="Ter beoordeling", N272="Nee", ISNUMBER(M272)), M272+22,
    N272="", ""
)</f>
        <v/>
      </c>
      <c r="P272" s="1"/>
      <c r="Q272" s="2"/>
      <c r="R272" s="10"/>
      <c r="S272" s="3"/>
    </row>
    <row r="273" spans="3:19" hidden="1" x14ac:dyDescent="0.25">
      <c r="C273" s="18"/>
      <c r="E273" s="4"/>
      <c r="H273" s="4"/>
      <c r="J273" s="4"/>
      <c r="N273" s="1"/>
      <c r="O273" s="12" t="str" cm="1">
        <f t="array" ref="O273">_xlfn.IFS(
    J273="Ter kennisgeving", "",
    AND(J273="Ter beoordeling", NOT(ISNUMBER(M273))), "",
    AND(J273="Ter beoordeling", N273="Ja", ISNUMBER(M273)), M273+7,
    AND(J273="Ter beoordeling", N273="Nee", ISNUMBER(M273)), M273+22,
    N273="", ""
)</f>
        <v/>
      </c>
      <c r="P273" s="1"/>
      <c r="Q273" s="2"/>
      <c r="R273" s="10"/>
      <c r="S273" s="3"/>
    </row>
    <row r="274" spans="3:19" hidden="1" x14ac:dyDescent="0.25">
      <c r="C274" s="18"/>
      <c r="E274" s="4"/>
      <c r="H274" s="4"/>
      <c r="J274" s="4"/>
      <c r="N274" s="1"/>
      <c r="O274" s="12" t="str" cm="1">
        <f t="array" ref="O274">_xlfn.IFS(
    J274="Ter kennisgeving", "",
    AND(J274="Ter beoordeling", NOT(ISNUMBER(M274))), "",
    AND(J274="Ter beoordeling", N274="Ja", ISNUMBER(M274)), M274+7,
    AND(J274="Ter beoordeling", N274="Nee", ISNUMBER(M274)), M274+22,
    N274="", ""
)</f>
        <v/>
      </c>
      <c r="P274" s="1"/>
      <c r="Q274" s="2"/>
      <c r="R274" s="10"/>
      <c r="S274" s="3"/>
    </row>
    <row r="275" spans="3:19" hidden="1" x14ac:dyDescent="0.25">
      <c r="C275" s="18"/>
      <c r="E275" s="4"/>
      <c r="H275" s="4"/>
      <c r="J275" s="4"/>
      <c r="N275" s="1"/>
      <c r="O275" s="12" t="str" cm="1">
        <f t="array" ref="O275">_xlfn.IFS(
    J275="Ter kennisgeving", "",
    AND(J275="Ter beoordeling", NOT(ISNUMBER(M275))), "",
    AND(J275="Ter beoordeling", N275="Ja", ISNUMBER(M275)), M275+7,
    AND(J275="Ter beoordeling", N275="Nee", ISNUMBER(M275)), M275+22,
    N275="", ""
)</f>
        <v/>
      </c>
      <c r="P275" s="1"/>
      <c r="Q275" s="2"/>
      <c r="R275" s="10"/>
      <c r="S275" s="3"/>
    </row>
    <row r="276" spans="3:19" hidden="1" x14ac:dyDescent="0.25">
      <c r="C276" s="18"/>
      <c r="E276" s="4"/>
      <c r="H276" s="4"/>
      <c r="J276" s="4"/>
      <c r="N276" s="1"/>
      <c r="O276" s="12" t="str" cm="1">
        <f t="array" ref="O276">_xlfn.IFS(
    J276="Ter kennisgeving", "",
    AND(J276="Ter beoordeling", NOT(ISNUMBER(M276))), "",
    AND(J276="Ter beoordeling", N276="Ja", ISNUMBER(M276)), M276+7,
    AND(J276="Ter beoordeling", N276="Nee", ISNUMBER(M276)), M276+22,
    N276="", ""
)</f>
        <v/>
      </c>
      <c r="P276" s="1"/>
      <c r="Q276" s="2"/>
      <c r="R276" s="10"/>
      <c r="S276" s="3"/>
    </row>
    <row r="277" spans="3:19" hidden="1" x14ac:dyDescent="0.25">
      <c r="C277" s="18"/>
      <c r="E277" s="4"/>
      <c r="H277" s="4"/>
      <c r="J277" s="4"/>
      <c r="N277" s="1"/>
      <c r="O277" s="12" t="str" cm="1">
        <f t="array" ref="O277">_xlfn.IFS(
    J277="Ter kennisgeving", "",
    AND(J277="Ter beoordeling", NOT(ISNUMBER(M277))), "",
    AND(J277="Ter beoordeling", N277="Ja", ISNUMBER(M277)), M277+7,
    AND(J277="Ter beoordeling", N277="Nee", ISNUMBER(M277)), M277+22,
    N277="", ""
)</f>
        <v/>
      </c>
      <c r="P277" s="1"/>
      <c r="Q277" s="2"/>
      <c r="R277" s="10"/>
      <c r="S277" s="3"/>
    </row>
    <row r="278" spans="3:19" hidden="1" x14ac:dyDescent="0.25">
      <c r="C278" s="18"/>
      <c r="E278" s="4"/>
      <c r="H278" s="4"/>
      <c r="J278" s="4"/>
      <c r="N278" s="1"/>
      <c r="O278" s="12" t="str" cm="1">
        <f t="array" ref="O278">_xlfn.IFS(
    J278="Ter kennisgeving", "",
    AND(J278="Ter beoordeling", NOT(ISNUMBER(M278))), "",
    AND(J278="Ter beoordeling", N278="Ja", ISNUMBER(M278)), M278+7,
    AND(J278="Ter beoordeling", N278="Nee", ISNUMBER(M278)), M278+22,
    N278="", ""
)</f>
        <v/>
      </c>
      <c r="P278" s="1"/>
      <c r="Q278" s="2"/>
      <c r="R278" s="10"/>
      <c r="S278" s="3"/>
    </row>
    <row r="279" spans="3:19" hidden="1" x14ac:dyDescent="0.25">
      <c r="C279" s="18"/>
      <c r="E279" s="4"/>
      <c r="H279" s="4"/>
      <c r="J279" s="4"/>
      <c r="N279" s="1"/>
      <c r="O279" s="12" t="str" cm="1">
        <f t="array" ref="O279">_xlfn.IFS(
    J279="Ter kennisgeving", "",
    AND(J279="Ter beoordeling", NOT(ISNUMBER(M279))), "",
    AND(J279="Ter beoordeling", N279="Ja", ISNUMBER(M279)), M279+7,
    AND(J279="Ter beoordeling", N279="Nee", ISNUMBER(M279)), M279+22,
    N279="", ""
)</f>
        <v/>
      </c>
      <c r="P279" s="1"/>
      <c r="Q279" s="2"/>
      <c r="R279" s="10"/>
      <c r="S279" s="3"/>
    </row>
    <row r="280" spans="3:19" hidden="1" x14ac:dyDescent="0.25">
      <c r="C280" s="18"/>
      <c r="E280" s="4"/>
      <c r="H280" s="4"/>
      <c r="J280" s="4"/>
      <c r="N280" s="1"/>
      <c r="O280" s="12" t="str" cm="1">
        <f t="array" ref="O280">_xlfn.IFS(
    J280="Ter kennisgeving", "",
    AND(J280="Ter beoordeling", NOT(ISNUMBER(M280))), "",
    AND(J280="Ter beoordeling", N280="Ja", ISNUMBER(M280)), M280+7,
    AND(J280="Ter beoordeling", N280="Nee", ISNUMBER(M280)), M280+22,
    N280="", ""
)</f>
        <v/>
      </c>
      <c r="P280" s="1"/>
      <c r="Q280" s="2"/>
      <c r="R280" s="10"/>
      <c r="S280" s="3"/>
    </row>
    <row r="281" spans="3:19" hidden="1" x14ac:dyDescent="0.25">
      <c r="C281" s="18"/>
      <c r="E281" s="4"/>
      <c r="H281" s="4"/>
      <c r="J281" s="4"/>
      <c r="N281" s="1"/>
      <c r="O281" s="12" t="str" cm="1">
        <f t="array" ref="O281">_xlfn.IFS(
    J281="Ter kennisgeving", "",
    AND(J281="Ter beoordeling", NOT(ISNUMBER(M281))), "",
    AND(J281="Ter beoordeling", N281="Ja", ISNUMBER(M281)), M281+7,
    AND(J281="Ter beoordeling", N281="Nee", ISNUMBER(M281)), M281+22,
    N281="", ""
)</f>
        <v/>
      </c>
      <c r="P281" s="1"/>
      <c r="Q281" s="2"/>
      <c r="R281" s="10"/>
      <c r="S281" s="3"/>
    </row>
    <row r="282" spans="3:19" hidden="1" x14ac:dyDescent="0.25">
      <c r="C282" s="18"/>
      <c r="E282" s="4"/>
      <c r="H282" s="4"/>
      <c r="J282" s="4"/>
      <c r="N282" s="1"/>
      <c r="O282" s="12" t="str" cm="1">
        <f t="array" ref="O282">_xlfn.IFS(
    J282="Ter kennisgeving", "",
    AND(J282="Ter beoordeling", NOT(ISNUMBER(M282))), "",
    AND(J282="Ter beoordeling", N282="Ja", ISNUMBER(M282)), M282+7,
    AND(J282="Ter beoordeling", N282="Nee", ISNUMBER(M282)), M282+22,
    N282="", ""
)</f>
        <v/>
      </c>
      <c r="P282" s="1"/>
      <c r="Q282" s="2"/>
      <c r="R282" s="10"/>
      <c r="S282" s="3"/>
    </row>
    <row r="283" spans="3:19" hidden="1" x14ac:dyDescent="0.25">
      <c r="C283" s="18"/>
      <c r="E283" s="4"/>
      <c r="H283" s="4"/>
      <c r="J283" s="4"/>
      <c r="N283" s="1"/>
      <c r="O283" s="12" t="str" cm="1">
        <f t="array" ref="O283">_xlfn.IFS(
    J283="Ter kennisgeving", "",
    AND(J283="Ter beoordeling", NOT(ISNUMBER(M283))), "",
    AND(J283="Ter beoordeling", N283="Ja", ISNUMBER(M283)), M283+7,
    AND(J283="Ter beoordeling", N283="Nee", ISNUMBER(M283)), M283+22,
    N283="", ""
)</f>
        <v/>
      </c>
      <c r="P283" s="1"/>
      <c r="Q283" s="2"/>
      <c r="R283" s="10"/>
      <c r="S283" s="3"/>
    </row>
    <row r="284" spans="3:19" hidden="1" x14ac:dyDescent="0.25">
      <c r="C284" s="18"/>
      <c r="E284" s="4"/>
      <c r="H284" s="4"/>
      <c r="J284" s="4"/>
      <c r="N284" s="1"/>
      <c r="O284" s="12" t="str" cm="1">
        <f t="array" ref="O284">_xlfn.IFS(
    J284="Ter kennisgeving", "",
    AND(J284="Ter beoordeling", NOT(ISNUMBER(M284))), "",
    AND(J284="Ter beoordeling", N284="Ja", ISNUMBER(M284)), M284+7,
    AND(J284="Ter beoordeling", N284="Nee", ISNUMBER(M284)), M284+22,
    N284="", ""
)</f>
        <v/>
      </c>
      <c r="P284" s="1"/>
      <c r="Q284" s="2"/>
      <c r="R284" s="10"/>
      <c r="S284" s="3"/>
    </row>
    <row r="285" spans="3:19" hidden="1" x14ac:dyDescent="0.25">
      <c r="C285" s="18"/>
      <c r="E285" s="4"/>
      <c r="H285" s="4"/>
      <c r="J285" s="4"/>
      <c r="N285" s="1"/>
      <c r="O285" s="12" t="str" cm="1">
        <f t="array" ref="O285">_xlfn.IFS(
    J285="Ter kennisgeving", "",
    AND(J285="Ter beoordeling", NOT(ISNUMBER(M285))), "",
    AND(J285="Ter beoordeling", N285="Ja", ISNUMBER(M285)), M285+7,
    AND(J285="Ter beoordeling", N285="Nee", ISNUMBER(M285)), M285+22,
    N285="", ""
)</f>
        <v/>
      </c>
      <c r="P285" s="1"/>
      <c r="Q285" s="2"/>
      <c r="R285" s="10"/>
      <c r="S285" s="3"/>
    </row>
    <row r="286" spans="3:19" hidden="1" x14ac:dyDescent="0.25">
      <c r="C286" s="18"/>
      <c r="E286" s="4"/>
      <c r="H286" s="4"/>
      <c r="J286" s="4"/>
      <c r="N286" s="1"/>
      <c r="O286" s="12" t="str" cm="1">
        <f t="array" ref="O286">_xlfn.IFS(
    J286="Ter kennisgeving", "",
    AND(J286="Ter beoordeling", NOT(ISNUMBER(M286))), "",
    AND(J286="Ter beoordeling", N286="Ja", ISNUMBER(M286)), M286+7,
    AND(J286="Ter beoordeling", N286="Nee", ISNUMBER(M286)), M286+22,
    N286="", ""
)</f>
        <v/>
      </c>
      <c r="P286" s="1"/>
      <c r="Q286" s="2"/>
      <c r="R286" s="10"/>
      <c r="S286" s="3"/>
    </row>
    <row r="287" spans="3:19" hidden="1" x14ac:dyDescent="0.25">
      <c r="C287" s="18"/>
      <c r="E287" s="4"/>
      <c r="H287" s="4"/>
      <c r="J287" s="4"/>
      <c r="N287" s="1"/>
      <c r="O287" s="12" t="str" cm="1">
        <f t="array" ref="O287">_xlfn.IFS(
    J287="Ter kennisgeving", "",
    AND(J287="Ter beoordeling", NOT(ISNUMBER(M287))), "",
    AND(J287="Ter beoordeling", N287="Ja", ISNUMBER(M287)), M287+7,
    AND(J287="Ter beoordeling", N287="Nee", ISNUMBER(M287)), M287+22,
    N287="", ""
)</f>
        <v/>
      </c>
      <c r="P287" s="1"/>
      <c r="Q287" s="2"/>
      <c r="R287" s="10"/>
      <c r="S287" s="3"/>
    </row>
    <row r="288" spans="3:19" hidden="1" x14ac:dyDescent="0.25">
      <c r="C288" s="18"/>
      <c r="E288" s="4"/>
      <c r="H288" s="4"/>
      <c r="J288" s="4"/>
      <c r="N288" s="1"/>
      <c r="O288" s="12" t="str" cm="1">
        <f t="array" ref="O288">_xlfn.IFS(
    J288="Ter kennisgeving", "",
    AND(J288="Ter beoordeling", NOT(ISNUMBER(M288))), "",
    AND(J288="Ter beoordeling", N288="Ja", ISNUMBER(M288)), M288+7,
    AND(J288="Ter beoordeling", N288="Nee", ISNUMBER(M288)), M288+22,
    N288="", ""
)</f>
        <v/>
      </c>
      <c r="P288" s="1"/>
      <c r="Q288" s="2"/>
      <c r="R288" s="10"/>
      <c r="S288" s="3"/>
    </row>
    <row r="289" spans="3:19" hidden="1" x14ac:dyDescent="0.25">
      <c r="C289" s="18"/>
      <c r="E289" s="4"/>
      <c r="H289" s="4"/>
      <c r="J289" s="4"/>
      <c r="N289" s="1"/>
      <c r="O289" s="12" t="str" cm="1">
        <f t="array" ref="O289">_xlfn.IFS(
    J289="Ter kennisgeving", "",
    AND(J289="Ter beoordeling", NOT(ISNUMBER(M289))), "",
    AND(J289="Ter beoordeling", N289="Ja", ISNUMBER(M289)), M289+7,
    AND(J289="Ter beoordeling", N289="Nee", ISNUMBER(M289)), M289+22,
    N289="", ""
)</f>
        <v/>
      </c>
      <c r="P289" s="1"/>
      <c r="Q289" s="2"/>
      <c r="R289" s="10"/>
      <c r="S289" s="3"/>
    </row>
    <row r="290" spans="3:19" hidden="1" x14ac:dyDescent="0.25">
      <c r="C290" s="18"/>
      <c r="E290" s="4"/>
      <c r="H290" s="4"/>
      <c r="J290" s="4"/>
      <c r="N290" s="1"/>
      <c r="O290" s="12" t="str" cm="1">
        <f t="array" ref="O290">_xlfn.IFS(
    J290="Ter kennisgeving", "",
    AND(J290="Ter beoordeling", NOT(ISNUMBER(M290))), "",
    AND(J290="Ter beoordeling", N290="Ja", ISNUMBER(M290)), M290+7,
    AND(J290="Ter beoordeling", N290="Nee", ISNUMBER(M290)), M290+22,
    N290="", ""
)</f>
        <v/>
      </c>
      <c r="P290" s="1"/>
      <c r="Q290" s="2"/>
      <c r="R290" s="10"/>
      <c r="S290" s="3"/>
    </row>
    <row r="291" spans="3:19" hidden="1" x14ac:dyDescent="0.25">
      <c r="C291" s="18"/>
      <c r="E291" s="4"/>
      <c r="H291" s="4"/>
      <c r="J291" s="4"/>
      <c r="N291" s="1"/>
      <c r="O291" s="12" t="str" cm="1">
        <f t="array" ref="O291">_xlfn.IFS(
    J291="Ter kennisgeving", "",
    AND(J291="Ter beoordeling", NOT(ISNUMBER(M291))), "",
    AND(J291="Ter beoordeling", N291="Ja", ISNUMBER(M291)), M291+7,
    AND(J291="Ter beoordeling", N291="Nee", ISNUMBER(M291)), M291+22,
    N291="", ""
)</f>
        <v/>
      </c>
      <c r="P291" s="1"/>
      <c r="Q291" s="2"/>
      <c r="R291" s="10"/>
      <c r="S291" s="3"/>
    </row>
    <row r="292" spans="3:19" hidden="1" x14ac:dyDescent="0.25">
      <c r="C292" s="18"/>
      <c r="E292" s="4"/>
      <c r="H292" s="4"/>
      <c r="J292" s="4"/>
      <c r="N292" s="1"/>
      <c r="O292" s="12" t="str" cm="1">
        <f t="array" ref="O292">_xlfn.IFS(
    J292="Ter kennisgeving", "",
    AND(J292="Ter beoordeling", NOT(ISNUMBER(M292))), "",
    AND(J292="Ter beoordeling", N292="Ja", ISNUMBER(M292)), M292+7,
    AND(J292="Ter beoordeling", N292="Nee", ISNUMBER(M292)), M292+22,
    N292="", ""
)</f>
        <v/>
      </c>
      <c r="P292" s="1"/>
      <c r="Q292" s="2"/>
      <c r="R292" s="10"/>
      <c r="S292" s="3"/>
    </row>
    <row r="293" spans="3:19" hidden="1" x14ac:dyDescent="0.25">
      <c r="C293" s="18"/>
      <c r="E293" s="4"/>
      <c r="H293" s="4"/>
      <c r="J293" s="4"/>
      <c r="N293" s="1"/>
      <c r="O293" s="12" t="str" cm="1">
        <f t="array" ref="O293">_xlfn.IFS(
    J293="Ter kennisgeving", "",
    AND(J293="Ter beoordeling", NOT(ISNUMBER(M293))), "",
    AND(J293="Ter beoordeling", N293="Ja", ISNUMBER(M293)), M293+7,
    AND(J293="Ter beoordeling", N293="Nee", ISNUMBER(M293)), M293+22,
    N293="", ""
)</f>
        <v/>
      </c>
      <c r="P293" s="1"/>
      <c r="Q293" s="2"/>
      <c r="R293" s="10"/>
      <c r="S293" s="3"/>
    </row>
    <row r="294" spans="3:19" hidden="1" x14ac:dyDescent="0.25">
      <c r="C294" s="18"/>
      <c r="E294" s="4"/>
      <c r="H294" s="4"/>
      <c r="J294" s="4"/>
      <c r="N294" s="1"/>
      <c r="O294" s="12" t="str" cm="1">
        <f t="array" ref="O294">_xlfn.IFS(
    J294="Ter kennisgeving", "",
    AND(J294="Ter beoordeling", NOT(ISNUMBER(M294))), "",
    AND(J294="Ter beoordeling", N294="Ja", ISNUMBER(M294)), M294+7,
    AND(J294="Ter beoordeling", N294="Nee", ISNUMBER(M294)), M294+22,
    N294="", ""
)</f>
        <v/>
      </c>
      <c r="P294" s="1"/>
      <c r="Q294" s="2"/>
      <c r="R294" s="10"/>
      <c r="S294" s="3"/>
    </row>
    <row r="295" spans="3:19" hidden="1" x14ac:dyDescent="0.25">
      <c r="C295" s="18"/>
      <c r="E295" s="4"/>
      <c r="H295" s="4"/>
      <c r="J295" s="4"/>
      <c r="N295" s="1"/>
      <c r="O295" s="12" t="str" cm="1">
        <f t="array" ref="O295">_xlfn.IFS(
    J295="Ter kennisgeving", "",
    AND(J295="Ter beoordeling", NOT(ISNUMBER(M295))), "",
    AND(J295="Ter beoordeling", N295="Ja", ISNUMBER(M295)), M295+7,
    AND(J295="Ter beoordeling", N295="Nee", ISNUMBER(M295)), M295+22,
    N295="", ""
)</f>
        <v/>
      </c>
      <c r="P295" s="1"/>
      <c r="Q295" s="2"/>
      <c r="R295" s="10"/>
      <c r="S295" s="3"/>
    </row>
    <row r="296" spans="3:19" hidden="1" x14ac:dyDescent="0.25">
      <c r="C296" s="18"/>
      <c r="E296" s="4"/>
      <c r="H296" s="4"/>
      <c r="J296" s="4"/>
      <c r="N296" s="1"/>
      <c r="O296" s="12" t="str" cm="1">
        <f t="array" ref="O296">_xlfn.IFS(
    J296="Ter kennisgeving", "",
    AND(J296="Ter beoordeling", NOT(ISNUMBER(M296))), "",
    AND(J296="Ter beoordeling", N296="Ja", ISNUMBER(M296)), M296+7,
    AND(J296="Ter beoordeling", N296="Nee", ISNUMBER(M296)), M296+22,
    N296="", ""
)</f>
        <v/>
      </c>
      <c r="P296" s="1"/>
      <c r="Q296" s="2"/>
      <c r="R296" s="10"/>
      <c r="S296" s="3"/>
    </row>
    <row r="297" spans="3:19" hidden="1" x14ac:dyDescent="0.25">
      <c r="C297" s="18"/>
      <c r="E297" s="4"/>
      <c r="H297" s="4"/>
      <c r="J297" s="4"/>
      <c r="N297" s="1"/>
      <c r="O297" s="12" t="str" cm="1">
        <f t="array" ref="O297">_xlfn.IFS(
    J297="Ter kennisgeving", "",
    AND(J297="Ter beoordeling", NOT(ISNUMBER(M297))), "",
    AND(J297="Ter beoordeling", N297="Ja", ISNUMBER(M297)), M297+7,
    AND(J297="Ter beoordeling", N297="Nee", ISNUMBER(M297)), M297+22,
    N297="", ""
)</f>
        <v/>
      </c>
      <c r="P297" s="1"/>
      <c r="Q297" s="2"/>
      <c r="R297" s="10"/>
      <c r="S297" s="3"/>
    </row>
    <row r="298" spans="3:19" hidden="1" x14ac:dyDescent="0.25">
      <c r="C298" s="18"/>
      <c r="E298" s="4"/>
      <c r="H298" s="4"/>
      <c r="J298" s="4"/>
      <c r="N298" s="1"/>
      <c r="O298" s="12" t="str" cm="1">
        <f t="array" ref="O298">_xlfn.IFS(
    J298="Ter kennisgeving", "",
    AND(J298="Ter beoordeling", NOT(ISNUMBER(M298))), "",
    AND(J298="Ter beoordeling", N298="Ja", ISNUMBER(M298)), M298+7,
    AND(J298="Ter beoordeling", N298="Nee", ISNUMBER(M298)), M298+22,
    N298="", ""
)</f>
        <v/>
      </c>
      <c r="P298" s="1"/>
      <c r="Q298" s="2"/>
      <c r="R298" s="10"/>
      <c r="S298" s="3"/>
    </row>
    <row r="299" spans="3:19" hidden="1" x14ac:dyDescent="0.25">
      <c r="C299" s="18"/>
      <c r="E299" s="4"/>
      <c r="H299" s="4"/>
      <c r="J299" s="4"/>
      <c r="N299" s="1"/>
      <c r="O299" s="12" t="str" cm="1">
        <f t="array" ref="O299">_xlfn.IFS(
    J299="Ter kennisgeving", "",
    AND(J299="Ter beoordeling", NOT(ISNUMBER(M299))), "",
    AND(J299="Ter beoordeling", N299="Ja", ISNUMBER(M299)), M299+7,
    AND(J299="Ter beoordeling", N299="Nee", ISNUMBER(M299)), M299+22,
    N299="", ""
)</f>
        <v/>
      </c>
      <c r="P299" s="1"/>
      <c r="Q299" s="2"/>
      <c r="R299" s="10"/>
      <c r="S299" s="3"/>
    </row>
    <row r="300" spans="3:19" hidden="1" x14ac:dyDescent="0.25">
      <c r="C300" s="18"/>
      <c r="E300" s="4"/>
      <c r="H300" s="4"/>
      <c r="J300" s="4"/>
      <c r="N300" s="1"/>
      <c r="O300" s="12" t="str" cm="1">
        <f t="array" ref="O300">_xlfn.IFS(
    J300="Ter kennisgeving", "",
    AND(J300="Ter beoordeling", NOT(ISNUMBER(M300))), "",
    AND(J300="Ter beoordeling", N300="Ja", ISNUMBER(M300)), M300+7,
    AND(J300="Ter beoordeling", N300="Nee", ISNUMBER(M300)), M300+22,
    N300="", ""
)</f>
        <v/>
      </c>
      <c r="P300" s="1"/>
      <c r="Q300" s="2"/>
      <c r="R300" s="10"/>
      <c r="S300" s="3"/>
    </row>
    <row r="301" spans="3:19" hidden="1" x14ac:dyDescent="0.25">
      <c r="C301" s="18"/>
      <c r="E301" s="4"/>
      <c r="H301" s="4"/>
      <c r="J301" s="4"/>
      <c r="N301" s="1"/>
      <c r="O301" s="12" t="str" cm="1">
        <f t="array" ref="O301">_xlfn.IFS(
    J301="Ter kennisgeving", "",
    AND(J301="Ter beoordeling", NOT(ISNUMBER(M301))), "",
    AND(J301="Ter beoordeling", N301="Ja", ISNUMBER(M301)), M301+7,
    AND(J301="Ter beoordeling", N301="Nee", ISNUMBER(M301)), M301+22,
    N301="", ""
)</f>
        <v/>
      </c>
      <c r="P301" s="1"/>
      <c r="Q301" s="2"/>
      <c r="R301" s="10"/>
      <c r="S301" s="3"/>
    </row>
    <row r="302" spans="3:19" hidden="1" x14ac:dyDescent="0.25">
      <c r="C302" s="18"/>
      <c r="E302" s="4"/>
      <c r="H302" s="4"/>
      <c r="J302" s="4"/>
      <c r="N302" s="1"/>
      <c r="O302" s="12" t="str" cm="1">
        <f t="array" ref="O302">_xlfn.IFS(
    J302="Ter kennisgeving", "",
    AND(J302="Ter beoordeling", NOT(ISNUMBER(M302))), "",
    AND(J302="Ter beoordeling", N302="Ja", ISNUMBER(M302)), M302+7,
    AND(J302="Ter beoordeling", N302="Nee", ISNUMBER(M302)), M302+22,
    N302="", ""
)</f>
        <v/>
      </c>
      <c r="P302" s="1"/>
      <c r="Q302" s="2"/>
      <c r="R302" s="10"/>
      <c r="S302" s="3"/>
    </row>
    <row r="303" spans="3:19" hidden="1" x14ac:dyDescent="0.25">
      <c r="C303" s="18"/>
      <c r="E303" s="4"/>
      <c r="H303" s="4"/>
      <c r="J303" s="4"/>
      <c r="N303" s="1"/>
      <c r="O303" s="12" t="str" cm="1">
        <f t="array" ref="O303">_xlfn.IFS(
    J303="Ter kennisgeving", "",
    AND(J303="Ter beoordeling", NOT(ISNUMBER(M303))), "",
    AND(J303="Ter beoordeling", N303="Ja", ISNUMBER(M303)), M303+7,
    AND(J303="Ter beoordeling", N303="Nee", ISNUMBER(M303)), M303+22,
    N303="", ""
)</f>
        <v/>
      </c>
      <c r="P303" s="1"/>
      <c r="Q303" s="2"/>
      <c r="R303" s="10"/>
      <c r="S303" s="3"/>
    </row>
    <row r="304" spans="3:19" hidden="1" x14ac:dyDescent="0.25">
      <c r="C304" s="18"/>
      <c r="E304" s="4"/>
      <c r="H304" s="4"/>
      <c r="J304" s="4"/>
      <c r="N304" s="1"/>
      <c r="O304" s="12" t="str" cm="1">
        <f t="array" ref="O304">_xlfn.IFS(
    J304="Ter kennisgeving", "",
    AND(J304="Ter beoordeling", NOT(ISNUMBER(M304))), "",
    AND(J304="Ter beoordeling", N304="Ja", ISNUMBER(M304)), M304+7,
    AND(J304="Ter beoordeling", N304="Nee", ISNUMBER(M304)), M304+22,
    N304="", ""
)</f>
        <v/>
      </c>
      <c r="P304" s="1"/>
      <c r="Q304" s="2"/>
      <c r="R304" s="10"/>
      <c r="S304" s="3"/>
    </row>
    <row r="305" spans="3:19" hidden="1" x14ac:dyDescent="0.25">
      <c r="C305" s="18"/>
      <c r="E305" s="4"/>
      <c r="H305" s="4"/>
      <c r="J305" s="4"/>
      <c r="N305" s="1"/>
      <c r="O305" s="12" t="str" cm="1">
        <f t="array" ref="O305">_xlfn.IFS(
    J305="Ter kennisgeving", "",
    AND(J305="Ter beoordeling", NOT(ISNUMBER(M305))), "",
    AND(J305="Ter beoordeling", N305="Ja", ISNUMBER(M305)), M305+7,
    AND(J305="Ter beoordeling", N305="Nee", ISNUMBER(M305)), M305+22,
    N305="", ""
)</f>
        <v/>
      </c>
      <c r="P305" s="1"/>
      <c r="Q305" s="2"/>
      <c r="R305" s="10"/>
      <c r="S305" s="3"/>
    </row>
    <row r="306" spans="3:19" hidden="1" x14ac:dyDescent="0.25">
      <c r="C306" s="18"/>
      <c r="E306" s="4"/>
      <c r="H306" s="4"/>
      <c r="J306" s="4"/>
      <c r="N306" s="1"/>
      <c r="O306" s="12" t="str" cm="1">
        <f t="array" ref="O306">_xlfn.IFS(
    J306="Ter kennisgeving", "",
    AND(J306="Ter beoordeling", NOT(ISNUMBER(M306))), "",
    AND(J306="Ter beoordeling", N306="Ja", ISNUMBER(M306)), M306+7,
    AND(J306="Ter beoordeling", N306="Nee", ISNUMBER(M306)), M306+22,
    N306="", ""
)</f>
        <v/>
      </c>
      <c r="P306" s="1"/>
      <c r="Q306" s="2"/>
      <c r="R306" s="10"/>
      <c r="S306" s="3"/>
    </row>
    <row r="307" spans="3:19" hidden="1" x14ac:dyDescent="0.25">
      <c r="C307" s="18"/>
      <c r="E307" s="4"/>
      <c r="H307" s="4"/>
      <c r="N307" s="1"/>
      <c r="O307" s="12" t="str" cm="1">
        <f t="array" ref="O307">_xlfn.IFS(
    J307="Ter kennisgeving", "",
    AND(J307="Ter beoordeling", NOT(ISNUMBER(M307))), "",
    AND(J307="Ter beoordeling", N307="Ja", ISNUMBER(M307)), M307+7,
    AND(J307="Ter beoordeling", N307="Nee", ISNUMBER(M307)), M307+22,
    N307="", ""
)</f>
        <v/>
      </c>
      <c r="P307" s="1"/>
      <c r="Q307" s="2"/>
      <c r="R307" s="10"/>
      <c r="S307" s="3"/>
    </row>
    <row r="308" spans="3:19" hidden="1" x14ac:dyDescent="0.25">
      <c r="C308" s="18"/>
      <c r="E308" s="4"/>
      <c r="H308" s="4"/>
      <c r="N308" s="1"/>
      <c r="O308" s="12" t="str" cm="1">
        <f t="array" ref="O308">_xlfn.IFS(
    J308="Ter kennisgeving", "",
    AND(J308="Ter beoordeling", NOT(ISNUMBER(M308))), "",
    AND(J308="Ter beoordeling", N308="Ja", ISNUMBER(M308)), M308+7,
    AND(J308="Ter beoordeling", N308="Nee", ISNUMBER(M308)), M308+22,
    N308="", ""
)</f>
        <v/>
      </c>
      <c r="P308" s="1"/>
      <c r="Q308" s="2"/>
      <c r="R308" s="10"/>
      <c r="S308" s="3"/>
    </row>
    <row r="309" spans="3:19" hidden="1" x14ac:dyDescent="0.25">
      <c r="C309" s="18"/>
      <c r="E309" s="4"/>
      <c r="H309" s="4"/>
      <c r="N309" s="1"/>
      <c r="O309" s="12" t="str" cm="1">
        <f t="array" ref="O309">_xlfn.IFS(
    J309="Ter kennisgeving", "",
    AND(J309="Ter beoordeling", NOT(ISNUMBER(M309))), "",
    AND(J309="Ter beoordeling", N309="Ja", ISNUMBER(M309)), M309+7,
    AND(J309="Ter beoordeling", N309="Nee", ISNUMBER(M309)), M309+22,
    N309="", ""
)</f>
        <v/>
      </c>
      <c r="P309" s="1"/>
      <c r="Q309" s="2"/>
      <c r="R309" s="10"/>
      <c r="S309" s="3"/>
    </row>
    <row r="310" spans="3:19" hidden="1" x14ac:dyDescent="0.25">
      <c r="C310" s="18"/>
      <c r="E310" s="4"/>
      <c r="H310" s="4"/>
      <c r="N310" s="1"/>
      <c r="O310" s="12" t="str" cm="1">
        <f t="array" ref="O310">_xlfn.IFS(
    J310="Ter kennisgeving", "",
    AND(J310="Ter beoordeling", NOT(ISNUMBER(M310))), "",
    AND(J310="Ter beoordeling", N310="Ja", ISNUMBER(M310)), M310+7,
    AND(J310="Ter beoordeling", N310="Nee", ISNUMBER(M310)), M310+22,
    N310="", ""
)</f>
        <v/>
      </c>
      <c r="P310" s="1"/>
      <c r="Q310" s="2"/>
      <c r="R310" s="10"/>
      <c r="S310" s="3"/>
    </row>
    <row r="311" spans="3:19" hidden="1" x14ac:dyDescent="0.25">
      <c r="C311" s="18"/>
      <c r="E311" s="4"/>
      <c r="H311" s="4"/>
      <c r="N311" s="1"/>
      <c r="O311" s="12" t="str" cm="1">
        <f t="array" ref="O311">_xlfn.IFS(
    J311="Ter kennisgeving", "",
    AND(J311="Ter beoordeling", NOT(ISNUMBER(M311))), "",
    AND(J311="Ter beoordeling", N311="Ja", ISNUMBER(M311)), M311+7,
    AND(J311="Ter beoordeling", N311="Nee", ISNUMBER(M311)), M311+22,
    N311="", ""
)</f>
        <v/>
      </c>
      <c r="P311" s="1"/>
      <c r="Q311" s="2"/>
      <c r="R311" s="10"/>
      <c r="S311" s="3"/>
    </row>
    <row r="312" spans="3:19" hidden="1" x14ac:dyDescent="0.25">
      <c r="C312" s="18"/>
      <c r="E312" s="4"/>
      <c r="H312" s="4"/>
      <c r="N312" s="1"/>
      <c r="O312" s="12" t="str" cm="1">
        <f t="array" ref="O312">_xlfn.IFS(
    J312="Ter kennisgeving", "",
    AND(J312="Ter beoordeling", NOT(ISNUMBER(M312))), "",
    AND(J312="Ter beoordeling", N312="Ja", ISNUMBER(M312)), M312+7,
    AND(J312="Ter beoordeling", N312="Nee", ISNUMBER(M312)), M312+22,
    N312="", ""
)</f>
        <v/>
      </c>
      <c r="P312" s="1"/>
      <c r="Q312" s="2"/>
      <c r="R312" s="10"/>
      <c r="S312" s="3"/>
    </row>
    <row r="313" spans="3:19" hidden="1" x14ac:dyDescent="0.25">
      <c r="C313" s="18"/>
      <c r="E313" s="4"/>
      <c r="H313" s="4"/>
      <c r="N313" s="1"/>
      <c r="O313" s="12" t="str" cm="1">
        <f t="array" ref="O313">_xlfn.IFS(
    J313="Ter kennisgeving", "",
    AND(J313="Ter beoordeling", NOT(ISNUMBER(M313))), "",
    AND(J313="Ter beoordeling", N313="Ja", ISNUMBER(M313)), M313+7,
    AND(J313="Ter beoordeling", N313="Nee", ISNUMBER(M313)), M313+22,
    N313="", ""
)</f>
        <v/>
      </c>
      <c r="P313" s="1"/>
      <c r="Q313" s="2"/>
      <c r="R313" s="10"/>
      <c r="S313" s="3"/>
    </row>
    <row r="314" spans="3:19" hidden="1" x14ac:dyDescent="0.25">
      <c r="C314" s="18"/>
      <c r="E314" s="4"/>
      <c r="H314" s="4"/>
      <c r="N314" s="1"/>
      <c r="O314" s="12" t="str" cm="1">
        <f t="array" ref="O314">_xlfn.IFS(
    J314="Ter kennisgeving", "",
    AND(J314="Ter beoordeling", NOT(ISNUMBER(M314))), "",
    AND(J314="Ter beoordeling", N314="Ja", ISNUMBER(M314)), M314+7,
    AND(J314="Ter beoordeling", N314="Nee", ISNUMBER(M314)), M314+22,
    N314="", ""
)</f>
        <v/>
      </c>
      <c r="P314" s="1"/>
      <c r="Q314" s="2"/>
      <c r="R314" s="10"/>
      <c r="S314" s="3"/>
    </row>
    <row r="315" spans="3:19" hidden="1" x14ac:dyDescent="0.25">
      <c r="C315" s="18"/>
      <c r="E315" s="4"/>
      <c r="H315" s="4"/>
      <c r="N315" s="1"/>
      <c r="O315" s="12" t="str" cm="1">
        <f t="array" ref="O315">_xlfn.IFS(
    J315="Ter kennisgeving", "",
    AND(J315="Ter beoordeling", NOT(ISNUMBER(M315))), "",
    AND(J315="Ter beoordeling", N315="Ja", ISNUMBER(M315)), M315+7,
    AND(J315="Ter beoordeling", N315="Nee", ISNUMBER(M315)), M315+22,
    N315="", ""
)</f>
        <v/>
      </c>
      <c r="P315" s="1"/>
      <c r="Q315" s="2"/>
      <c r="R315" s="10"/>
      <c r="S315" s="3"/>
    </row>
    <row r="316" spans="3:19" hidden="1" x14ac:dyDescent="0.25">
      <c r="C316" s="18"/>
      <c r="E316" s="4"/>
      <c r="H316" s="4"/>
      <c r="N316" s="1"/>
      <c r="O316" s="12" t="str" cm="1">
        <f t="array" ref="O316">_xlfn.IFS(
    J316="Ter kennisgeving", "",
    AND(J316="Ter beoordeling", NOT(ISNUMBER(M316))), "",
    AND(J316="Ter beoordeling", N316="Ja", ISNUMBER(M316)), M316+7,
    AND(J316="Ter beoordeling", N316="Nee", ISNUMBER(M316)), M316+22,
    N316="", ""
)</f>
        <v/>
      </c>
      <c r="P316" s="1"/>
      <c r="Q316" s="2"/>
      <c r="R316" s="10"/>
      <c r="S316" s="3"/>
    </row>
    <row r="317" spans="3:19" hidden="1" x14ac:dyDescent="0.25">
      <c r="C317" s="18"/>
      <c r="E317" s="4"/>
      <c r="H317" s="4"/>
      <c r="N317" s="1"/>
      <c r="O317" s="12" t="str" cm="1">
        <f t="array" ref="O317">_xlfn.IFS(
    J317="Ter kennisgeving", "",
    AND(J317="Ter beoordeling", NOT(ISNUMBER(M317))), "",
    AND(J317="Ter beoordeling", N317="Ja", ISNUMBER(M317)), M317+7,
    AND(J317="Ter beoordeling", N317="Nee", ISNUMBER(M317)), M317+22,
    N317="", ""
)</f>
        <v/>
      </c>
      <c r="P317" s="1"/>
      <c r="Q317" s="2"/>
      <c r="R317" s="10"/>
      <c r="S317" s="3"/>
    </row>
    <row r="318" spans="3:19" hidden="1" x14ac:dyDescent="0.25">
      <c r="C318" s="18"/>
      <c r="E318" s="4"/>
      <c r="H318" s="4"/>
      <c r="N318" s="1"/>
      <c r="O318" s="12" t="str" cm="1">
        <f t="array" ref="O318">_xlfn.IFS(
    J318="Ter kennisgeving", "",
    AND(J318="Ter beoordeling", NOT(ISNUMBER(M318))), "",
    AND(J318="Ter beoordeling", N318="Ja", ISNUMBER(M318)), M318+7,
    AND(J318="Ter beoordeling", N318="Nee", ISNUMBER(M318)), M318+22,
    N318="", ""
)</f>
        <v/>
      </c>
      <c r="P318" s="1"/>
      <c r="Q318" s="2"/>
      <c r="R318" s="10"/>
      <c r="S318" s="3"/>
    </row>
    <row r="319" spans="3:19" hidden="1" x14ac:dyDescent="0.25">
      <c r="C319" s="18"/>
      <c r="E319" s="4"/>
      <c r="H319" s="4"/>
      <c r="N319" s="1"/>
      <c r="O319" s="12" t="str" cm="1">
        <f t="array" ref="O319">_xlfn.IFS(
    J319="Ter kennisgeving", "",
    AND(J319="Ter beoordeling", NOT(ISNUMBER(M319))), "",
    AND(J319="Ter beoordeling", N319="Ja", ISNUMBER(M319)), M319+7,
    AND(J319="Ter beoordeling", N319="Nee", ISNUMBER(M319)), M319+22,
    N319="", ""
)</f>
        <v/>
      </c>
      <c r="P319" s="1"/>
      <c r="Q319" s="2"/>
      <c r="R319" s="10"/>
      <c r="S319" s="3"/>
    </row>
    <row r="320" spans="3:19" hidden="1" x14ac:dyDescent="0.25">
      <c r="C320" s="18"/>
      <c r="E320" s="4"/>
      <c r="H320" s="4"/>
      <c r="N320" s="1"/>
      <c r="O320" s="12" t="str" cm="1">
        <f t="array" ref="O320">_xlfn.IFS(
    J320="Ter kennisgeving", "",
    AND(J320="Ter beoordeling", NOT(ISNUMBER(M320))), "",
    AND(J320="Ter beoordeling", N320="Ja", ISNUMBER(M320)), M320+7,
    AND(J320="Ter beoordeling", N320="Nee", ISNUMBER(M320)), M320+22,
    N320="", ""
)</f>
        <v/>
      </c>
      <c r="P320" s="1"/>
      <c r="Q320" s="2"/>
      <c r="R320" s="10"/>
      <c r="S320" s="3"/>
    </row>
    <row r="321" spans="3:19" hidden="1" x14ac:dyDescent="0.25">
      <c r="C321" s="18"/>
      <c r="E321" s="4"/>
      <c r="H321" s="4"/>
      <c r="N321" s="1"/>
      <c r="O321" s="12" t="str" cm="1">
        <f t="array" ref="O321">_xlfn.IFS(
    J321="Ter kennisgeving", "",
    AND(J321="Ter beoordeling", NOT(ISNUMBER(M321))), "",
    AND(J321="Ter beoordeling", N321="Ja", ISNUMBER(M321)), M321+7,
    AND(J321="Ter beoordeling", N321="Nee", ISNUMBER(M321)), M321+22,
    N321="", ""
)</f>
        <v/>
      </c>
      <c r="P321" s="1"/>
      <c r="Q321" s="2"/>
      <c r="R321" s="10"/>
      <c r="S321" s="3"/>
    </row>
    <row r="322" spans="3:19" hidden="1" x14ac:dyDescent="0.25">
      <c r="C322" s="18"/>
      <c r="E322" s="4"/>
      <c r="H322" s="4"/>
      <c r="N322" s="1"/>
      <c r="O322" s="12" t="str" cm="1">
        <f t="array" ref="O322">_xlfn.IFS(
    J322="Ter kennisgeving", "",
    AND(J322="Ter beoordeling", NOT(ISNUMBER(M322))), "",
    AND(J322="Ter beoordeling", N322="Ja", ISNUMBER(M322)), M322+7,
    AND(J322="Ter beoordeling", N322="Nee", ISNUMBER(M322)), M322+22,
    N322="", ""
)</f>
        <v/>
      </c>
      <c r="P322" s="1"/>
      <c r="Q322" s="2"/>
      <c r="R322" s="10"/>
      <c r="S322" s="3"/>
    </row>
    <row r="323" spans="3:19" hidden="1" x14ac:dyDescent="0.25">
      <c r="C323" s="18"/>
      <c r="E323" s="4"/>
      <c r="H323" s="4"/>
      <c r="N323" s="1"/>
      <c r="O323" s="12" t="str" cm="1">
        <f t="array" ref="O323">_xlfn.IFS(
    J323="Ter kennisgeving", "",
    AND(J323="Ter beoordeling", NOT(ISNUMBER(M323))), "",
    AND(J323="Ter beoordeling", N323="Ja", ISNUMBER(M323)), M323+7,
    AND(J323="Ter beoordeling", N323="Nee", ISNUMBER(M323)), M323+22,
    N323="", ""
)</f>
        <v/>
      </c>
      <c r="P323" s="1"/>
      <c r="Q323" s="2"/>
      <c r="R323" s="10"/>
      <c r="S323" s="3"/>
    </row>
    <row r="324" spans="3:19" hidden="1" x14ac:dyDescent="0.25">
      <c r="C324" s="18"/>
      <c r="E324" s="4"/>
      <c r="H324" s="4"/>
      <c r="N324" s="1"/>
      <c r="O324" s="12" t="str" cm="1">
        <f t="array" ref="O324">_xlfn.IFS(
    J324="Ter kennisgeving", "",
    AND(J324="Ter beoordeling", NOT(ISNUMBER(M324))), "",
    AND(J324="Ter beoordeling", N324="Ja", ISNUMBER(M324)), M324+7,
    AND(J324="Ter beoordeling", N324="Nee", ISNUMBER(M324)), M324+22,
    N324="", ""
)</f>
        <v/>
      </c>
      <c r="P324" s="1"/>
      <c r="Q324" s="2"/>
      <c r="R324" s="10"/>
      <c r="S324" s="3"/>
    </row>
    <row r="325" spans="3:19" hidden="1" x14ac:dyDescent="0.25">
      <c r="C325" s="18"/>
      <c r="E325" s="4"/>
      <c r="H325" s="4"/>
      <c r="N325" s="1"/>
      <c r="O325" s="12" t="str" cm="1">
        <f t="array" ref="O325">_xlfn.IFS(
    J325="Ter kennisgeving", "",
    AND(J325="Ter beoordeling", NOT(ISNUMBER(M325))), "",
    AND(J325="Ter beoordeling", N325="Ja", ISNUMBER(M325)), M325+7,
    AND(J325="Ter beoordeling", N325="Nee", ISNUMBER(M325)), M325+22,
    N325="", ""
)</f>
        <v/>
      </c>
      <c r="P325" s="1"/>
      <c r="Q325" s="2"/>
      <c r="R325" s="10"/>
      <c r="S325" s="3"/>
    </row>
    <row r="326" spans="3:19" hidden="1" x14ac:dyDescent="0.25">
      <c r="C326" s="18"/>
      <c r="E326" s="4"/>
      <c r="H326" s="4"/>
      <c r="N326" s="1"/>
      <c r="O326" s="12" t="str" cm="1">
        <f t="array" ref="O326">_xlfn.IFS(
    J326="Ter kennisgeving", "",
    AND(J326="Ter beoordeling", NOT(ISNUMBER(M326))), "",
    AND(J326="Ter beoordeling", N326="Ja", ISNUMBER(M326)), M326+7,
    AND(J326="Ter beoordeling", N326="Nee", ISNUMBER(M326)), M326+22,
    N326="", ""
)</f>
        <v/>
      </c>
      <c r="P326" s="1"/>
      <c r="Q326" s="2"/>
      <c r="R326" s="10"/>
      <c r="S326" s="3"/>
    </row>
    <row r="327" spans="3:19" hidden="1" x14ac:dyDescent="0.25">
      <c r="C327" s="18"/>
      <c r="E327" s="4"/>
      <c r="H327" s="4"/>
      <c r="N327" s="1"/>
      <c r="O327" s="12" t="str" cm="1">
        <f t="array" ref="O327">_xlfn.IFS(
    J327="Ter kennisgeving", "",
    AND(J327="Ter beoordeling", NOT(ISNUMBER(M327))), "",
    AND(J327="Ter beoordeling", N327="Ja", ISNUMBER(M327)), M327+7,
    AND(J327="Ter beoordeling", N327="Nee", ISNUMBER(M327)), M327+22,
    N327="", ""
)</f>
        <v/>
      </c>
      <c r="P327" s="1"/>
      <c r="Q327" s="2"/>
      <c r="R327" s="10"/>
      <c r="S327" s="3"/>
    </row>
    <row r="328" spans="3:19" hidden="1" x14ac:dyDescent="0.25">
      <c r="C328" s="18"/>
      <c r="E328" s="4"/>
      <c r="H328" s="4"/>
      <c r="N328" s="1"/>
      <c r="O328" s="12" t="str" cm="1">
        <f t="array" ref="O328">_xlfn.IFS(
    J328="Ter kennisgeving", "",
    AND(J328="Ter beoordeling", NOT(ISNUMBER(M328))), "",
    AND(J328="Ter beoordeling", N328="Ja", ISNUMBER(M328)), M328+7,
    AND(J328="Ter beoordeling", N328="Nee", ISNUMBER(M328)), M328+22,
    N328="", ""
)</f>
        <v/>
      </c>
      <c r="P328" s="1"/>
      <c r="Q328" s="2"/>
      <c r="R328" s="10"/>
      <c r="S328" s="3"/>
    </row>
    <row r="329" spans="3:19" hidden="1" x14ac:dyDescent="0.25">
      <c r="C329" s="18"/>
      <c r="E329" s="4"/>
      <c r="H329" s="4"/>
      <c r="N329" s="1"/>
      <c r="O329" s="12" t="str" cm="1">
        <f t="array" ref="O329">_xlfn.IFS(
    J329="Ter kennisgeving", "",
    AND(J329="Ter beoordeling", NOT(ISNUMBER(M329))), "",
    AND(J329="Ter beoordeling", N329="Ja", ISNUMBER(M329)), M329+7,
    AND(J329="Ter beoordeling", N329="Nee", ISNUMBER(M329)), M329+22,
    N329="", ""
)</f>
        <v/>
      </c>
      <c r="P329" s="1"/>
      <c r="Q329" s="2"/>
      <c r="R329" s="10"/>
      <c r="S329" s="3"/>
    </row>
    <row r="330" spans="3:19" hidden="1" x14ac:dyDescent="0.25">
      <c r="C330" s="18"/>
      <c r="E330" s="4"/>
      <c r="H330" s="4"/>
      <c r="N330" s="1"/>
      <c r="O330" s="12" t="str" cm="1">
        <f t="array" ref="O330">_xlfn.IFS(
    J330="Ter kennisgeving", "",
    AND(J330="Ter beoordeling", NOT(ISNUMBER(M330))), "",
    AND(J330="Ter beoordeling", N330="Ja", ISNUMBER(M330)), M330+7,
    AND(J330="Ter beoordeling", N330="Nee", ISNUMBER(M330)), M330+22,
    N330="", ""
)</f>
        <v/>
      </c>
      <c r="P330" s="1"/>
      <c r="Q330" s="2"/>
      <c r="R330" s="10"/>
      <c r="S330" s="3"/>
    </row>
    <row r="331" spans="3:19" hidden="1" x14ac:dyDescent="0.25">
      <c r="C331" s="18"/>
      <c r="E331" s="4"/>
      <c r="H331" s="4"/>
      <c r="N331" s="1"/>
      <c r="O331" s="12" t="str" cm="1">
        <f t="array" ref="O331">_xlfn.IFS(
    J331="Ter kennisgeving", "",
    AND(J331="Ter beoordeling", NOT(ISNUMBER(M331))), "",
    AND(J331="Ter beoordeling", N331="Ja", ISNUMBER(M331)), M331+7,
    AND(J331="Ter beoordeling", N331="Nee", ISNUMBER(M331)), M331+22,
    N331="", ""
)</f>
        <v/>
      </c>
      <c r="P331" s="1"/>
      <c r="Q331" s="2"/>
      <c r="R331" s="10"/>
      <c r="S331" s="3"/>
    </row>
    <row r="332" spans="3:19" hidden="1" x14ac:dyDescent="0.25">
      <c r="C332" s="18"/>
      <c r="E332" s="4"/>
      <c r="H332" s="4"/>
      <c r="N332" s="1"/>
      <c r="O332" s="12" t="str" cm="1">
        <f t="array" ref="O332">_xlfn.IFS(
    J332="Ter kennisgeving", "",
    AND(J332="Ter beoordeling", NOT(ISNUMBER(M332))), "",
    AND(J332="Ter beoordeling", N332="Ja", ISNUMBER(M332)), M332+7,
    AND(J332="Ter beoordeling", N332="Nee", ISNUMBER(M332)), M332+22,
    N332="", ""
)</f>
        <v/>
      </c>
      <c r="P332" s="1"/>
      <c r="Q332" s="2"/>
      <c r="R332" s="10"/>
      <c r="S332" s="3"/>
    </row>
    <row r="333" spans="3:19" hidden="1" x14ac:dyDescent="0.25">
      <c r="C333" s="18"/>
      <c r="E333" s="4"/>
      <c r="H333" s="4"/>
      <c r="N333" s="1"/>
      <c r="O333" s="12" t="str" cm="1">
        <f t="array" ref="O333">_xlfn.IFS(
    J333="Ter kennisgeving", "",
    AND(J333="Ter beoordeling", NOT(ISNUMBER(M333))), "",
    AND(J333="Ter beoordeling", N333="Ja", ISNUMBER(M333)), M333+7,
    AND(J333="Ter beoordeling", N333="Nee", ISNUMBER(M333)), M333+22,
    N333="", ""
)</f>
        <v/>
      </c>
      <c r="P333" s="1"/>
      <c r="Q333" s="2"/>
      <c r="R333" s="10"/>
      <c r="S333" s="3"/>
    </row>
    <row r="334" spans="3:19" hidden="1" x14ac:dyDescent="0.25">
      <c r="C334" s="18"/>
      <c r="E334" s="4"/>
      <c r="H334" s="4"/>
      <c r="N334" s="1"/>
      <c r="O334" s="12" t="str" cm="1">
        <f t="array" ref="O334">_xlfn.IFS(
    J334="Ter kennisgeving", "",
    AND(J334="Ter beoordeling", NOT(ISNUMBER(M334))), "",
    AND(J334="Ter beoordeling", N334="Ja", ISNUMBER(M334)), M334+7,
    AND(J334="Ter beoordeling", N334="Nee", ISNUMBER(M334)), M334+22,
    N334="", ""
)</f>
        <v/>
      </c>
      <c r="P334" s="1"/>
      <c r="Q334" s="2"/>
      <c r="R334" s="10"/>
      <c r="S334" s="3"/>
    </row>
    <row r="335" spans="3:19" hidden="1" x14ac:dyDescent="0.25">
      <c r="C335" s="18"/>
      <c r="E335" s="4"/>
      <c r="H335" s="4"/>
      <c r="N335" s="1"/>
      <c r="O335" s="12" t="str" cm="1">
        <f t="array" ref="O335">_xlfn.IFS(
    J335="Ter kennisgeving", "",
    AND(J335="Ter beoordeling", NOT(ISNUMBER(M335))), "",
    AND(J335="Ter beoordeling", N335="Ja", ISNUMBER(M335)), M335+7,
    AND(J335="Ter beoordeling", N335="Nee", ISNUMBER(M335)), M335+22,
    N335="", ""
)</f>
        <v/>
      </c>
      <c r="P335" s="1"/>
      <c r="Q335" s="2"/>
      <c r="R335" s="10"/>
      <c r="S335" s="3"/>
    </row>
    <row r="336" spans="3:19" hidden="1" x14ac:dyDescent="0.25">
      <c r="C336" s="18"/>
      <c r="E336" s="4"/>
      <c r="H336" s="4"/>
      <c r="N336" s="1"/>
      <c r="O336" s="12" t="str" cm="1">
        <f t="array" ref="O336">_xlfn.IFS(
    J336="Ter kennisgeving", "",
    AND(J336="Ter beoordeling", NOT(ISNUMBER(M336))), "",
    AND(J336="Ter beoordeling", N336="Ja", ISNUMBER(M336)), M336+7,
    AND(J336="Ter beoordeling", N336="Nee", ISNUMBER(M336)), M336+22,
    N336="", ""
)</f>
        <v/>
      </c>
      <c r="P336" s="1"/>
      <c r="Q336" s="2"/>
      <c r="R336" s="10"/>
      <c r="S336" s="3"/>
    </row>
    <row r="337" spans="3:19" hidden="1" x14ac:dyDescent="0.25">
      <c r="C337" s="18"/>
      <c r="E337" s="4"/>
      <c r="H337" s="4"/>
      <c r="N337" s="1"/>
      <c r="O337" s="12" t="str" cm="1">
        <f t="array" ref="O337">_xlfn.IFS(
    J337="Ter kennisgeving", "",
    AND(J337="Ter beoordeling", NOT(ISNUMBER(M337))), "",
    AND(J337="Ter beoordeling", N337="Ja", ISNUMBER(M337)), M337+7,
    AND(J337="Ter beoordeling", N337="Nee", ISNUMBER(M337)), M337+22,
    N337="", ""
)</f>
        <v/>
      </c>
      <c r="P337" s="1"/>
      <c r="Q337" s="2"/>
      <c r="R337" s="10"/>
      <c r="S337" s="3"/>
    </row>
    <row r="338" spans="3:19" hidden="1" x14ac:dyDescent="0.25">
      <c r="C338" s="18"/>
      <c r="E338" s="4"/>
      <c r="H338" s="4"/>
      <c r="N338" s="1"/>
      <c r="O338" s="12" t="str" cm="1">
        <f t="array" ref="O338">_xlfn.IFS(
    J338="Ter kennisgeving", "",
    AND(J338="Ter beoordeling", NOT(ISNUMBER(M338))), "",
    AND(J338="Ter beoordeling", N338="Ja", ISNUMBER(M338)), M338+7,
    AND(J338="Ter beoordeling", N338="Nee", ISNUMBER(M338)), M338+22,
    N338="", ""
)</f>
        <v/>
      </c>
      <c r="P338" s="1"/>
      <c r="Q338" s="2"/>
      <c r="R338" s="10"/>
      <c r="S338" s="3"/>
    </row>
    <row r="339" spans="3:19" hidden="1" x14ac:dyDescent="0.25">
      <c r="C339" s="18"/>
      <c r="E339" s="4"/>
      <c r="H339" s="4"/>
      <c r="N339" s="1"/>
      <c r="O339" s="12" t="str" cm="1">
        <f t="array" ref="O339">_xlfn.IFS(
    J339="Ter kennisgeving", "",
    AND(J339="Ter beoordeling", NOT(ISNUMBER(M339))), "",
    AND(J339="Ter beoordeling", N339="Ja", ISNUMBER(M339)), M339+7,
    AND(J339="Ter beoordeling", N339="Nee", ISNUMBER(M339)), M339+22,
    N339="", ""
)</f>
        <v/>
      </c>
      <c r="P339" s="1"/>
      <c r="Q339" s="2"/>
      <c r="R339" s="10"/>
      <c r="S339" s="3"/>
    </row>
    <row r="340" spans="3:19" hidden="1" x14ac:dyDescent="0.25">
      <c r="C340" s="18"/>
      <c r="E340" s="4"/>
      <c r="H340" s="4"/>
      <c r="N340" s="1"/>
      <c r="O340" s="12" t="str" cm="1">
        <f t="array" ref="O340">_xlfn.IFS(
    J340="Ter kennisgeving", "",
    AND(J340="Ter beoordeling", NOT(ISNUMBER(M340))), "",
    AND(J340="Ter beoordeling", N340="Ja", ISNUMBER(M340)), M340+7,
    AND(J340="Ter beoordeling", N340="Nee", ISNUMBER(M340)), M340+22,
    N340="", ""
)</f>
        <v/>
      </c>
      <c r="P340" s="1"/>
      <c r="Q340" s="2"/>
      <c r="R340" s="10"/>
      <c r="S340" s="3"/>
    </row>
    <row r="341" spans="3:19" hidden="1" x14ac:dyDescent="0.25">
      <c r="C341" s="18"/>
      <c r="E341" s="4"/>
      <c r="H341" s="4"/>
      <c r="N341" s="1"/>
      <c r="O341" s="12" t="str" cm="1">
        <f t="array" ref="O341">_xlfn.IFS(
    J341="Ter kennisgeving", "",
    AND(J341="Ter beoordeling", NOT(ISNUMBER(M341))), "",
    AND(J341="Ter beoordeling", N341="Ja", ISNUMBER(M341)), M341+7,
    AND(J341="Ter beoordeling", N341="Nee", ISNUMBER(M341)), M341+22,
    N341="", ""
)</f>
        <v/>
      </c>
      <c r="P341" s="1"/>
      <c r="Q341" s="2"/>
      <c r="R341" s="10"/>
      <c r="S341" s="3"/>
    </row>
    <row r="342" spans="3:19" hidden="1" x14ac:dyDescent="0.25">
      <c r="C342" s="18"/>
      <c r="E342" s="4"/>
      <c r="H342" s="4"/>
      <c r="N342" s="1"/>
      <c r="O342" s="12" t="str" cm="1">
        <f t="array" ref="O342">_xlfn.IFS(
    J342="Ter kennisgeving", "",
    AND(J342="Ter beoordeling", NOT(ISNUMBER(M342))), "",
    AND(J342="Ter beoordeling", N342="Ja", ISNUMBER(M342)), M342+7,
    AND(J342="Ter beoordeling", N342="Nee", ISNUMBER(M342)), M342+22,
    N342="", ""
)</f>
        <v/>
      </c>
      <c r="P342" s="1"/>
      <c r="Q342" s="2"/>
      <c r="R342" s="10"/>
      <c r="S342" s="3"/>
    </row>
    <row r="343" spans="3:19" hidden="1" x14ac:dyDescent="0.25">
      <c r="C343" s="18"/>
      <c r="E343" s="4"/>
      <c r="H343" s="4"/>
      <c r="N343" s="1"/>
      <c r="O343" s="12" t="str" cm="1">
        <f t="array" ref="O343">_xlfn.IFS(
    J343="Ter kennisgeving", "",
    AND(J343="Ter beoordeling", NOT(ISNUMBER(M343))), "",
    AND(J343="Ter beoordeling", N343="Ja", ISNUMBER(M343)), M343+7,
    AND(J343="Ter beoordeling", N343="Nee", ISNUMBER(M343)), M343+22,
    N343="", ""
)</f>
        <v/>
      </c>
      <c r="P343" s="1"/>
      <c r="Q343" s="2"/>
      <c r="R343" s="10"/>
      <c r="S343" s="3"/>
    </row>
    <row r="344" spans="3:19" hidden="1" x14ac:dyDescent="0.25">
      <c r="C344" s="18"/>
      <c r="E344" s="4"/>
      <c r="H344" s="4"/>
      <c r="N344" s="1"/>
      <c r="O344" s="12" t="str" cm="1">
        <f t="array" ref="O344">_xlfn.IFS(
    J344="Ter kennisgeving", "",
    AND(J344="Ter beoordeling", NOT(ISNUMBER(M344))), "",
    AND(J344="Ter beoordeling", N344="Ja", ISNUMBER(M344)), M344+7,
    AND(J344="Ter beoordeling", N344="Nee", ISNUMBER(M344)), M344+22,
    N344="", ""
)</f>
        <v/>
      </c>
      <c r="P344" s="1"/>
      <c r="Q344" s="2"/>
      <c r="R344" s="10"/>
      <c r="S344" s="3"/>
    </row>
    <row r="345" spans="3:19" hidden="1" x14ac:dyDescent="0.25">
      <c r="C345" s="18"/>
      <c r="E345" s="4"/>
      <c r="H345" s="4"/>
      <c r="N345" s="1"/>
      <c r="O345" s="12" t="str" cm="1">
        <f t="array" ref="O345">_xlfn.IFS(
    J345="Ter kennisgeving", "",
    AND(J345="Ter beoordeling", NOT(ISNUMBER(M345))), "",
    AND(J345="Ter beoordeling", N345="Ja", ISNUMBER(M345)), M345+7,
    AND(J345="Ter beoordeling", N345="Nee", ISNUMBER(M345)), M345+22,
    N345="", ""
)</f>
        <v/>
      </c>
      <c r="P345" s="1"/>
      <c r="Q345" s="2"/>
      <c r="R345" s="10"/>
      <c r="S345" s="3"/>
    </row>
    <row r="346" spans="3:19" hidden="1" x14ac:dyDescent="0.25">
      <c r="C346" s="18"/>
      <c r="E346" s="4"/>
      <c r="H346" s="4"/>
      <c r="N346" s="1"/>
      <c r="O346" s="12" t="str" cm="1">
        <f t="array" ref="O346">_xlfn.IFS(
    J346="Ter kennisgeving", "",
    AND(J346="Ter beoordeling", NOT(ISNUMBER(M346))), "",
    AND(J346="Ter beoordeling", N346="Ja", ISNUMBER(M346)), M346+7,
    AND(J346="Ter beoordeling", N346="Nee", ISNUMBER(M346)), M346+22,
    N346="", ""
)</f>
        <v/>
      </c>
      <c r="P346" s="1"/>
      <c r="Q346" s="2"/>
      <c r="R346" s="10"/>
      <c r="S346" s="3"/>
    </row>
    <row r="347" spans="3:19" hidden="1" x14ac:dyDescent="0.25">
      <c r="C347" s="18"/>
      <c r="E347" s="4"/>
      <c r="H347" s="4"/>
      <c r="N347" s="1"/>
      <c r="O347" s="12" t="str" cm="1">
        <f t="array" ref="O347">_xlfn.IFS(
    J347="Ter kennisgeving", "",
    AND(J347="Ter beoordeling", NOT(ISNUMBER(M347))), "",
    AND(J347="Ter beoordeling", N347="Ja", ISNUMBER(M347)), M347+7,
    AND(J347="Ter beoordeling", N347="Nee", ISNUMBER(M347)), M347+22,
    N347="", ""
)</f>
        <v/>
      </c>
      <c r="P347" s="1"/>
      <c r="Q347" s="2"/>
      <c r="R347" s="10"/>
      <c r="S347" s="3"/>
    </row>
    <row r="348" spans="3:19" hidden="1" x14ac:dyDescent="0.25">
      <c r="C348" s="18"/>
      <c r="E348" s="4"/>
      <c r="H348" s="4"/>
      <c r="N348" s="1"/>
      <c r="O348" s="12" t="str" cm="1">
        <f t="array" ref="O348">_xlfn.IFS(
    J348="Ter kennisgeving", "",
    AND(J348="Ter beoordeling", NOT(ISNUMBER(M348))), "",
    AND(J348="Ter beoordeling", N348="Ja", ISNUMBER(M348)), M348+7,
    AND(J348="Ter beoordeling", N348="Nee", ISNUMBER(M348)), M348+22,
    N348="", ""
)</f>
        <v/>
      </c>
      <c r="P348" s="1"/>
      <c r="Q348" s="2"/>
      <c r="R348" s="10"/>
      <c r="S348" s="3"/>
    </row>
    <row r="349" spans="3:19" hidden="1" x14ac:dyDescent="0.25">
      <c r="C349" s="18"/>
      <c r="E349" s="4"/>
      <c r="H349" s="4"/>
      <c r="N349" s="1"/>
      <c r="O349" s="12" t="str" cm="1">
        <f t="array" ref="O349">_xlfn.IFS(
    J349="Ter kennisgeving", "",
    AND(J349="Ter beoordeling", NOT(ISNUMBER(M349))), "",
    AND(J349="Ter beoordeling", N349="Ja", ISNUMBER(M349)), M349+7,
    AND(J349="Ter beoordeling", N349="Nee", ISNUMBER(M349)), M349+22,
    N349="", ""
)</f>
        <v/>
      </c>
      <c r="P349" s="1"/>
      <c r="Q349" s="2"/>
      <c r="R349" s="10"/>
      <c r="S349" s="3"/>
    </row>
    <row r="350" spans="3:19" hidden="1" x14ac:dyDescent="0.25">
      <c r="C350" s="18"/>
      <c r="E350" s="4"/>
      <c r="H350" s="4"/>
      <c r="N350" s="1"/>
      <c r="O350" s="12" t="str" cm="1">
        <f t="array" ref="O350">_xlfn.IFS(
    J350="Ter kennisgeving", "",
    AND(J350="Ter beoordeling", NOT(ISNUMBER(M350))), "",
    AND(J350="Ter beoordeling", N350="Ja", ISNUMBER(M350)), M350+7,
    AND(J350="Ter beoordeling", N350="Nee", ISNUMBER(M350)), M350+22,
    N350="", ""
)</f>
        <v/>
      </c>
      <c r="P350" s="1"/>
      <c r="Q350" s="2"/>
      <c r="R350" s="10"/>
      <c r="S350" s="3"/>
    </row>
    <row r="351" spans="3:19" hidden="1" x14ac:dyDescent="0.25">
      <c r="C351" s="18"/>
      <c r="E351" s="4"/>
      <c r="H351" s="4"/>
      <c r="N351" s="1"/>
      <c r="O351" s="12" t="str" cm="1">
        <f t="array" ref="O351">_xlfn.IFS(
    J351="Ter kennisgeving", "",
    AND(J351="Ter beoordeling", NOT(ISNUMBER(M351))), "",
    AND(J351="Ter beoordeling", N351="Ja", ISNUMBER(M351)), M351+7,
    AND(J351="Ter beoordeling", N351="Nee", ISNUMBER(M351)), M351+22,
    N351="", ""
)</f>
        <v/>
      </c>
      <c r="P351" s="1"/>
      <c r="Q351" s="2"/>
      <c r="R351" s="10"/>
      <c r="S351" s="3"/>
    </row>
    <row r="352" spans="3:19" hidden="1" x14ac:dyDescent="0.25">
      <c r="C352" s="18"/>
      <c r="E352" s="4"/>
      <c r="H352" s="4"/>
      <c r="N352" s="1"/>
      <c r="O352" s="12" t="str" cm="1">
        <f t="array" ref="O352">_xlfn.IFS(
    J352="Ter kennisgeving", "",
    AND(J352="Ter beoordeling", NOT(ISNUMBER(M352))), "",
    AND(J352="Ter beoordeling", N352="Ja", ISNUMBER(M352)), M352+7,
    AND(J352="Ter beoordeling", N352="Nee", ISNUMBER(M352)), M352+22,
    N352="", ""
)</f>
        <v/>
      </c>
      <c r="P352" s="1"/>
      <c r="Q352" s="2"/>
      <c r="R352" s="10"/>
      <c r="S352" s="3"/>
    </row>
    <row r="353" spans="3:19" hidden="1" x14ac:dyDescent="0.25">
      <c r="C353" s="18"/>
      <c r="E353" s="4"/>
      <c r="H353" s="4"/>
      <c r="N353" s="1"/>
      <c r="O353" s="12" t="str" cm="1">
        <f t="array" ref="O353">_xlfn.IFS(
    J353="Ter kennisgeving", "",
    AND(J353="Ter beoordeling", NOT(ISNUMBER(M353))), "",
    AND(J353="Ter beoordeling", N353="Ja", ISNUMBER(M353)), M353+7,
    AND(J353="Ter beoordeling", N353="Nee", ISNUMBER(M353)), M353+22,
    N353="", ""
)</f>
        <v/>
      </c>
      <c r="P353" s="1"/>
      <c r="Q353" s="2"/>
      <c r="R353" s="10"/>
      <c r="S353" s="3"/>
    </row>
    <row r="354" spans="3:19" hidden="1" x14ac:dyDescent="0.25">
      <c r="C354" s="18"/>
      <c r="E354" s="4"/>
      <c r="H354" s="4"/>
      <c r="N354" s="1"/>
      <c r="O354" s="12" t="str" cm="1">
        <f t="array" ref="O354">_xlfn.IFS(
    J354="Ter kennisgeving", "",
    AND(J354="Ter beoordeling", NOT(ISNUMBER(M354))), "",
    AND(J354="Ter beoordeling", N354="Ja", ISNUMBER(M354)), M354+7,
    AND(J354="Ter beoordeling", N354="Nee", ISNUMBER(M354)), M354+22,
    N354="", ""
)</f>
        <v/>
      </c>
      <c r="P354" s="1"/>
      <c r="Q354" s="2"/>
      <c r="R354" s="10"/>
      <c r="S354" s="3"/>
    </row>
    <row r="355" spans="3:19" hidden="1" x14ac:dyDescent="0.25">
      <c r="C355" s="18"/>
      <c r="E355" s="4"/>
      <c r="H355" s="4"/>
      <c r="N355" s="1"/>
      <c r="O355" s="12" t="str" cm="1">
        <f t="array" ref="O355">_xlfn.IFS(
    J355="Ter kennisgeving", "",
    AND(J355="Ter beoordeling", NOT(ISNUMBER(M355))), "",
    AND(J355="Ter beoordeling", N355="Ja", ISNUMBER(M355)), M355+7,
    AND(J355="Ter beoordeling", N355="Nee", ISNUMBER(M355)), M355+22,
    N355="", ""
)</f>
        <v/>
      </c>
      <c r="P355" s="1"/>
      <c r="Q355" s="2"/>
      <c r="R355" s="10"/>
      <c r="S355" s="3"/>
    </row>
    <row r="356" spans="3:19" hidden="1" x14ac:dyDescent="0.25">
      <c r="C356" s="18"/>
      <c r="E356" s="4"/>
      <c r="H356" s="4"/>
      <c r="N356" s="1"/>
      <c r="O356" s="12" t="str" cm="1">
        <f t="array" ref="O356">_xlfn.IFS(
    J356="Ter kennisgeving", "",
    AND(J356="Ter beoordeling", NOT(ISNUMBER(M356))), "",
    AND(J356="Ter beoordeling", N356="Ja", ISNUMBER(M356)), M356+7,
    AND(J356="Ter beoordeling", N356="Nee", ISNUMBER(M356)), M356+22,
    N356="", ""
)</f>
        <v/>
      </c>
      <c r="P356" s="1"/>
      <c r="Q356" s="2"/>
      <c r="R356" s="10"/>
      <c r="S356" s="3"/>
    </row>
    <row r="357" spans="3:19" hidden="1" x14ac:dyDescent="0.25">
      <c r="C357" s="18"/>
      <c r="E357" s="4"/>
      <c r="H357" s="4"/>
      <c r="N357" s="1"/>
      <c r="O357" s="12" t="str" cm="1">
        <f t="array" ref="O357">_xlfn.IFS(
    J357="Ter kennisgeving", "",
    AND(J357="Ter beoordeling", NOT(ISNUMBER(M357))), "",
    AND(J357="Ter beoordeling", N357="Ja", ISNUMBER(M357)), M357+7,
    AND(J357="Ter beoordeling", N357="Nee", ISNUMBER(M357)), M357+22,
    N357="", ""
)</f>
        <v/>
      </c>
      <c r="P357" s="1"/>
      <c r="Q357" s="2"/>
      <c r="R357" s="10"/>
      <c r="S357" s="3"/>
    </row>
    <row r="358" spans="3:19" hidden="1" x14ac:dyDescent="0.25">
      <c r="C358" s="18"/>
      <c r="E358" s="4"/>
      <c r="H358" s="4"/>
      <c r="N358" s="1"/>
      <c r="O358" s="12" t="str" cm="1">
        <f t="array" ref="O358">_xlfn.IFS(
    J358="Ter kennisgeving", "",
    AND(J358="Ter beoordeling", NOT(ISNUMBER(M358))), "",
    AND(J358="Ter beoordeling", N358="Ja", ISNUMBER(M358)), M358+7,
    AND(J358="Ter beoordeling", N358="Nee", ISNUMBER(M358)), M358+22,
    N358="", ""
)</f>
        <v/>
      </c>
      <c r="P358" s="1"/>
      <c r="Q358" s="2"/>
      <c r="R358" s="10"/>
      <c r="S358" s="3"/>
    </row>
    <row r="359" spans="3:19" hidden="1" x14ac:dyDescent="0.25">
      <c r="C359" s="18"/>
      <c r="E359" s="4"/>
      <c r="H359" s="4"/>
      <c r="N359" s="1"/>
      <c r="O359" s="12" t="str" cm="1">
        <f t="array" ref="O359">_xlfn.IFS(
    J359="Ter kennisgeving", "",
    AND(J359="Ter beoordeling", NOT(ISNUMBER(M359))), "",
    AND(J359="Ter beoordeling", N359="Ja", ISNUMBER(M359)), M359+7,
    AND(J359="Ter beoordeling", N359="Nee", ISNUMBER(M359)), M359+22,
    N359="", ""
)</f>
        <v/>
      </c>
      <c r="P359" s="1"/>
      <c r="Q359" s="2"/>
      <c r="R359" s="10"/>
      <c r="S359" s="3"/>
    </row>
    <row r="360" spans="3:19" hidden="1" x14ac:dyDescent="0.25">
      <c r="C360" s="18"/>
      <c r="E360" s="4"/>
      <c r="H360" s="4"/>
      <c r="N360" s="1"/>
      <c r="O360" s="12" t="str" cm="1">
        <f t="array" ref="O360">_xlfn.IFS(
    J360="Ter kennisgeving", "",
    AND(J360="Ter beoordeling", NOT(ISNUMBER(M360))), "",
    AND(J360="Ter beoordeling", N360="Ja", ISNUMBER(M360)), M360+7,
    AND(J360="Ter beoordeling", N360="Nee", ISNUMBER(M360)), M360+22,
    N360="", ""
)</f>
        <v/>
      </c>
      <c r="P360" s="1"/>
      <c r="Q360" s="2"/>
      <c r="R360" s="10"/>
      <c r="S360" s="3"/>
    </row>
    <row r="361" spans="3:19" hidden="1" x14ac:dyDescent="0.25">
      <c r="C361" s="18"/>
      <c r="E361" s="4"/>
      <c r="H361" s="4"/>
      <c r="N361" s="1"/>
      <c r="O361" s="12" t="str" cm="1">
        <f t="array" ref="O361">_xlfn.IFS(
    J361="Ter kennisgeving", "",
    AND(J361="Ter beoordeling", NOT(ISNUMBER(M361))), "",
    AND(J361="Ter beoordeling", N361="Ja", ISNUMBER(M361)), M361+7,
    AND(J361="Ter beoordeling", N361="Nee", ISNUMBER(M361)), M361+22,
    N361="", ""
)</f>
        <v/>
      </c>
      <c r="P361" s="1"/>
      <c r="Q361" s="2"/>
      <c r="R361" s="10"/>
      <c r="S361" s="3"/>
    </row>
    <row r="362" spans="3:19" hidden="1" x14ac:dyDescent="0.25">
      <c r="C362" s="18"/>
      <c r="E362" s="4"/>
      <c r="H362" s="4"/>
      <c r="N362" s="1"/>
      <c r="O362" s="12" t="str" cm="1">
        <f t="array" ref="O362">_xlfn.IFS(
    J362="Ter kennisgeving", "",
    AND(J362="Ter beoordeling", NOT(ISNUMBER(M362))), "",
    AND(J362="Ter beoordeling", N362="Ja", ISNUMBER(M362)), M362+7,
    AND(J362="Ter beoordeling", N362="Nee", ISNUMBER(M362)), M362+22,
    N362="", ""
)</f>
        <v/>
      </c>
      <c r="P362" s="1"/>
      <c r="Q362" s="2"/>
      <c r="R362" s="10"/>
      <c r="S362" s="3"/>
    </row>
    <row r="363" spans="3:19" hidden="1" x14ac:dyDescent="0.25">
      <c r="C363" s="18"/>
      <c r="E363" s="4"/>
      <c r="H363" s="4"/>
      <c r="N363" s="1"/>
      <c r="O363" s="12" t="str" cm="1">
        <f t="array" ref="O363">_xlfn.IFS(
    J363="Ter kennisgeving", "",
    AND(J363="Ter beoordeling", NOT(ISNUMBER(M363))), "",
    AND(J363="Ter beoordeling", N363="Ja", ISNUMBER(M363)), M363+7,
    AND(J363="Ter beoordeling", N363="Nee", ISNUMBER(M363)), M363+22,
    N363="", ""
)</f>
        <v/>
      </c>
      <c r="P363" s="1"/>
      <c r="Q363" s="2"/>
      <c r="R363" s="10"/>
      <c r="S363" s="3"/>
    </row>
    <row r="364" spans="3:19" hidden="1" x14ac:dyDescent="0.25">
      <c r="C364" s="18"/>
      <c r="E364" s="4"/>
      <c r="H364" s="4"/>
      <c r="N364" s="1"/>
      <c r="O364" s="12" t="str" cm="1">
        <f t="array" ref="O364">_xlfn.IFS(
    J364="Ter kennisgeving", "",
    AND(J364="Ter beoordeling", NOT(ISNUMBER(M364))), "",
    AND(J364="Ter beoordeling", N364="Ja", ISNUMBER(M364)), M364+7,
    AND(J364="Ter beoordeling", N364="Nee", ISNUMBER(M364)), M364+22,
    N364="", ""
)</f>
        <v/>
      </c>
      <c r="P364" s="1"/>
      <c r="Q364" s="2"/>
      <c r="R364" s="10"/>
      <c r="S364" s="3"/>
    </row>
    <row r="365" spans="3:19" hidden="1" x14ac:dyDescent="0.25">
      <c r="C365" s="18"/>
      <c r="E365" s="4"/>
      <c r="H365" s="4"/>
      <c r="N365" s="1"/>
      <c r="O365" s="12" t="str" cm="1">
        <f t="array" ref="O365">_xlfn.IFS(
    J365="Ter kennisgeving", "",
    AND(J365="Ter beoordeling", NOT(ISNUMBER(M365))), "",
    AND(J365="Ter beoordeling", N365="Ja", ISNUMBER(M365)), M365+7,
    AND(J365="Ter beoordeling", N365="Nee", ISNUMBER(M365)), M365+22,
    N365="", ""
)</f>
        <v/>
      </c>
      <c r="P365" s="1"/>
      <c r="Q365" s="2"/>
      <c r="R365" s="10"/>
      <c r="S365" s="3"/>
    </row>
    <row r="366" spans="3:19" hidden="1" x14ac:dyDescent="0.25">
      <c r="C366" s="18"/>
      <c r="E366" s="4"/>
      <c r="H366" s="4"/>
      <c r="N366" s="1"/>
      <c r="O366" s="12" t="str" cm="1">
        <f t="array" ref="O366">_xlfn.IFS(
    J366="Ter kennisgeving", "",
    AND(J366="Ter beoordeling", NOT(ISNUMBER(M366))), "",
    AND(J366="Ter beoordeling", N366="Ja", ISNUMBER(M366)), M366+7,
    AND(J366="Ter beoordeling", N366="Nee", ISNUMBER(M366)), M366+22,
    N366="", ""
)</f>
        <v/>
      </c>
      <c r="P366" s="1"/>
      <c r="Q366" s="2"/>
      <c r="R366" s="10"/>
      <c r="S366" s="3"/>
    </row>
    <row r="367" spans="3:19" hidden="1" x14ac:dyDescent="0.25">
      <c r="C367" s="18"/>
      <c r="E367" s="4"/>
      <c r="H367" s="4"/>
      <c r="N367" s="1"/>
      <c r="O367" s="12" t="str" cm="1">
        <f t="array" ref="O367">_xlfn.IFS(
    J367="Ter kennisgeving", "",
    AND(J367="Ter beoordeling", NOT(ISNUMBER(M367))), "",
    AND(J367="Ter beoordeling", N367="Ja", ISNUMBER(M367)), M367+7,
    AND(J367="Ter beoordeling", N367="Nee", ISNUMBER(M367)), M367+22,
    N367="", ""
)</f>
        <v/>
      </c>
      <c r="P367" s="1"/>
      <c r="Q367" s="2"/>
      <c r="R367" s="10"/>
      <c r="S367" s="3"/>
    </row>
    <row r="368" spans="3:19" hidden="1" x14ac:dyDescent="0.25">
      <c r="C368" s="18"/>
      <c r="E368" s="4"/>
      <c r="H368" s="4"/>
      <c r="N368" s="1"/>
      <c r="O368" s="12" t="str" cm="1">
        <f t="array" ref="O368">_xlfn.IFS(
    J368="Ter kennisgeving", "",
    AND(J368="Ter beoordeling", NOT(ISNUMBER(M368))), "",
    AND(J368="Ter beoordeling", N368="Ja", ISNUMBER(M368)), M368+7,
    AND(J368="Ter beoordeling", N368="Nee", ISNUMBER(M368)), M368+22,
    N368="", ""
)</f>
        <v/>
      </c>
      <c r="P368" s="1"/>
      <c r="Q368" s="2"/>
      <c r="R368" s="10"/>
      <c r="S368" s="3"/>
    </row>
    <row r="369" spans="3:19" hidden="1" x14ac:dyDescent="0.25">
      <c r="C369" s="18"/>
      <c r="E369" s="4"/>
      <c r="H369" s="4"/>
      <c r="N369" s="1"/>
      <c r="O369" s="12" t="str" cm="1">
        <f t="array" ref="O369">_xlfn.IFS(
    J369="Ter kennisgeving", "",
    AND(J369="Ter beoordeling", NOT(ISNUMBER(M369))), "",
    AND(J369="Ter beoordeling", N369="Ja", ISNUMBER(M369)), M369+7,
    AND(J369="Ter beoordeling", N369="Nee", ISNUMBER(M369)), M369+22,
    N369="", ""
)</f>
        <v/>
      </c>
      <c r="P369" s="1"/>
      <c r="Q369" s="2"/>
      <c r="R369" s="10"/>
      <c r="S369" s="3"/>
    </row>
    <row r="370" spans="3:19" hidden="1" x14ac:dyDescent="0.25">
      <c r="C370" s="18"/>
      <c r="E370" s="4"/>
      <c r="H370" s="4"/>
      <c r="N370" s="1"/>
      <c r="O370" s="12" t="str" cm="1">
        <f t="array" ref="O370">_xlfn.IFS(
    J370="Ter kennisgeving", "",
    AND(J370="Ter beoordeling", NOT(ISNUMBER(M370))), "",
    AND(J370="Ter beoordeling", N370="Ja", ISNUMBER(M370)), M370+7,
    AND(J370="Ter beoordeling", N370="Nee", ISNUMBER(M370)), M370+22,
    N370="", ""
)</f>
        <v/>
      </c>
      <c r="P370" s="1"/>
      <c r="Q370" s="2"/>
      <c r="R370" s="10"/>
      <c r="S370" s="3"/>
    </row>
    <row r="371" spans="3:19" hidden="1" x14ac:dyDescent="0.25">
      <c r="C371" s="18"/>
      <c r="E371" s="4"/>
      <c r="H371" s="4"/>
      <c r="N371" s="1"/>
      <c r="O371" s="12" t="str" cm="1">
        <f t="array" ref="O371">_xlfn.IFS(
    J371="Ter kennisgeving", "",
    AND(J371="Ter beoordeling", NOT(ISNUMBER(M371))), "",
    AND(J371="Ter beoordeling", N371="Ja", ISNUMBER(M371)), M371+7,
    AND(J371="Ter beoordeling", N371="Nee", ISNUMBER(M371)), M371+22,
    N371="", ""
)</f>
        <v/>
      </c>
      <c r="P371" s="1"/>
      <c r="Q371" s="2"/>
      <c r="R371" s="10"/>
      <c r="S371" s="3"/>
    </row>
    <row r="372" spans="3:19" hidden="1" x14ac:dyDescent="0.25">
      <c r="C372" s="18"/>
      <c r="E372" s="4"/>
      <c r="H372" s="4"/>
      <c r="N372" s="1"/>
      <c r="O372" s="12" t="str" cm="1">
        <f t="array" ref="O372">_xlfn.IFS(
    J372="Ter kennisgeving", "",
    AND(J372="Ter beoordeling", NOT(ISNUMBER(M372))), "",
    AND(J372="Ter beoordeling", N372="Ja", ISNUMBER(M372)), M372+7,
    AND(J372="Ter beoordeling", N372="Nee", ISNUMBER(M372)), M372+22,
    N372="", ""
)</f>
        <v/>
      </c>
      <c r="P372" s="1"/>
      <c r="Q372" s="2"/>
      <c r="R372" s="10"/>
      <c r="S372" s="3"/>
    </row>
    <row r="373" spans="3:19" hidden="1" x14ac:dyDescent="0.25">
      <c r="C373" s="18"/>
      <c r="E373" s="4"/>
      <c r="H373" s="4"/>
      <c r="N373" s="1"/>
      <c r="O373" s="12" t="str" cm="1">
        <f t="array" ref="O373">_xlfn.IFS(
    J373="Ter kennisgeving", "",
    AND(J373="Ter beoordeling", NOT(ISNUMBER(M373))), "",
    AND(J373="Ter beoordeling", N373="Ja", ISNUMBER(M373)), M373+7,
    AND(J373="Ter beoordeling", N373="Nee", ISNUMBER(M373)), M373+22,
    N373="", ""
)</f>
        <v/>
      </c>
      <c r="P373" s="1"/>
      <c r="Q373" s="2"/>
      <c r="R373" s="10"/>
      <c r="S373" s="3"/>
    </row>
    <row r="374" spans="3:19" hidden="1" x14ac:dyDescent="0.25">
      <c r="C374" s="18"/>
      <c r="E374" s="4"/>
      <c r="H374" s="4"/>
      <c r="N374" s="1"/>
      <c r="O374" s="12" t="str" cm="1">
        <f t="array" ref="O374">_xlfn.IFS(
    J374="Ter kennisgeving", "",
    AND(J374="Ter beoordeling", NOT(ISNUMBER(M374))), "",
    AND(J374="Ter beoordeling", N374="Ja", ISNUMBER(M374)), M374+7,
    AND(J374="Ter beoordeling", N374="Nee", ISNUMBER(M374)), M374+22,
    N374="", ""
)</f>
        <v/>
      </c>
      <c r="P374" s="1"/>
      <c r="Q374" s="2"/>
      <c r="R374" s="10"/>
      <c r="S374" s="3"/>
    </row>
    <row r="375" spans="3:19" hidden="1" x14ac:dyDescent="0.25">
      <c r="C375" s="18"/>
      <c r="E375" s="4"/>
      <c r="H375" s="4"/>
      <c r="N375" s="1"/>
      <c r="O375" s="12" t="str" cm="1">
        <f t="array" ref="O375">_xlfn.IFS(
    J375="Ter kennisgeving", "",
    AND(J375="Ter beoordeling", NOT(ISNUMBER(M375))), "",
    AND(J375="Ter beoordeling", N375="Ja", ISNUMBER(M375)), M375+7,
    AND(J375="Ter beoordeling", N375="Nee", ISNUMBER(M375)), M375+22,
    N375="", ""
)</f>
        <v/>
      </c>
      <c r="P375" s="1"/>
      <c r="Q375" s="2"/>
      <c r="R375" s="10"/>
      <c r="S375" s="3"/>
    </row>
    <row r="376" spans="3:19" hidden="1" x14ac:dyDescent="0.25">
      <c r="C376" s="18"/>
      <c r="E376" s="4"/>
      <c r="H376" s="4"/>
      <c r="N376" s="1"/>
      <c r="O376" s="12" t="str" cm="1">
        <f t="array" ref="O376">_xlfn.IFS(
    J376="Ter kennisgeving", "",
    AND(J376="Ter beoordeling", NOT(ISNUMBER(M376))), "",
    AND(J376="Ter beoordeling", N376="Ja", ISNUMBER(M376)), M376+7,
    AND(J376="Ter beoordeling", N376="Nee", ISNUMBER(M376)), M376+22,
    N376="", ""
)</f>
        <v/>
      </c>
      <c r="P376" s="1"/>
      <c r="Q376" s="2"/>
      <c r="R376" s="10"/>
      <c r="S376" s="3"/>
    </row>
    <row r="377" spans="3:19" hidden="1" x14ac:dyDescent="0.25">
      <c r="C377" s="18"/>
      <c r="E377" s="4"/>
      <c r="H377" s="4"/>
      <c r="N377" s="1"/>
      <c r="O377" s="12" t="str" cm="1">
        <f t="array" ref="O377">_xlfn.IFS(
    J377="Ter kennisgeving", "",
    AND(J377="Ter beoordeling", NOT(ISNUMBER(M377))), "",
    AND(J377="Ter beoordeling", N377="Ja", ISNUMBER(M377)), M377+7,
    AND(J377="Ter beoordeling", N377="Nee", ISNUMBER(M377)), M377+22,
    N377="", ""
)</f>
        <v/>
      </c>
      <c r="P377" s="1"/>
      <c r="Q377" s="2"/>
      <c r="R377" s="10"/>
      <c r="S377" s="3"/>
    </row>
    <row r="378" spans="3:19" hidden="1" x14ac:dyDescent="0.25">
      <c r="C378" s="18"/>
      <c r="E378" s="4"/>
      <c r="H378" s="4"/>
      <c r="N378" s="1"/>
      <c r="O378" s="12" t="str" cm="1">
        <f t="array" ref="O378">_xlfn.IFS(
    J378="Ter kennisgeving", "",
    AND(J378="Ter beoordeling", NOT(ISNUMBER(M378))), "",
    AND(J378="Ter beoordeling", N378="Ja", ISNUMBER(M378)), M378+7,
    AND(J378="Ter beoordeling", N378="Nee", ISNUMBER(M378)), M378+22,
    N378="", ""
)</f>
        <v/>
      </c>
      <c r="P378" s="1"/>
      <c r="Q378" s="2"/>
      <c r="R378" s="10"/>
      <c r="S378" s="3"/>
    </row>
    <row r="379" spans="3:19" hidden="1" x14ac:dyDescent="0.25">
      <c r="C379" s="18"/>
      <c r="E379" s="4"/>
      <c r="H379" s="4"/>
      <c r="N379" s="1"/>
      <c r="O379" s="12" t="str" cm="1">
        <f t="array" ref="O379">_xlfn.IFS(
    J379="Ter kennisgeving", "",
    AND(J379="Ter beoordeling", NOT(ISNUMBER(M379))), "",
    AND(J379="Ter beoordeling", N379="Ja", ISNUMBER(M379)), M379+7,
    AND(J379="Ter beoordeling", N379="Nee", ISNUMBER(M379)), M379+22,
    N379="", ""
)</f>
        <v/>
      </c>
      <c r="P379" s="1"/>
      <c r="Q379" s="2"/>
      <c r="R379" s="10"/>
      <c r="S379" s="3"/>
    </row>
    <row r="380" spans="3:19" hidden="1" x14ac:dyDescent="0.25">
      <c r="C380" s="18"/>
      <c r="E380" s="4"/>
      <c r="H380" s="4"/>
      <c r="N380" s="1"/>
      <c r="O380" s="12" t="str" cm="1">
        <f t="array" ref="O380">_xlfn.IFS(
    J380="Ter kennisgeving", "",
    AND(J380="Ter beoordeling", NOT(ISNUMBER(M380))), "",
    AND(J380="Ter beoordeling", N380="Ja", ISNUMBER(M380)), M380+7,
    AND(J380="Ter beoordeling", N380="Nee", ISNUMBER(M380)), M380+22,
    N380="", ""
)</f>
        <v/>
      </c>
      <c r="P380" s="1"/>
      <c r="Q380" s="2"/>
      <c r="R380" s="10"/>
      <c r="S380" s="3"/>
    </row>
    <row r="381" spans="3:19" hidden="1" x14ac:dyDescent="0.25">
      <c r="C381" s="18"/>
      <c r="E381" s="4"/>
      <c r="H381" s="4"/>
      <c r="N381" s="1"/>
      <c r="O381" s="12" t="str" cm="1">
        <f t="array" ref="O381">_xlfn.IFS(
    J381="Ter kennisgeving", "",
    AND(J381="Ter beoordeling", NOT(ISNUMBER(M381))), "",
    AND(J381="Ter beoordeling", N381="Ja", ISNUMBER(M381)), M381+7,
    AND(J381="Ter beoordeling", N381="Nee", ISNUMBER(M381)), M381+22,
    N381="", ""
)</f>
        <v/>
      </c>
      <c r="P381" s="1"/>
      <c r="Q381" s="2"/>
      <c r="R381" s="10"/>
      <c r="S381" s="3"/>
    </row>
    <row r="382" spans="3:19" hidden="1" x14ac:dyDescent="0.25">
      <c r="C382" s="18"/>
      <c r="E382" s="4"/>
      <c r="H382" s="4"/>
      <c r="N382" s="1"/>
      <c r="O382" s="12" t="str" cm="1">
        <f t="array" ref="O382">_xlfn.IFS(
    J382="Ter kennisgeving", "",
    AND(J382="Ter beoordeling", NOT(ISNUMBER(M382))), "",
    AND(J382="Ter beoordeling", N382="Ja", ISNUMBER(M382)), M382+7,
    AND(J382="Ter beoordeling", N382="Nee", ISNUMBER(M382)), M382+22,
    N382="", ""
)</f>
        <v/>
      </c>
      <c r="P382" s="1"/>
      <c r="Q382" s="2"/>
      <c r="R382" s="10"/>
      <c r="S382" s="3"/>
    </row>
    <row r="383" spans="3:19" hidden="1" x14ac:dyDescent="0.25">
      <c r="C383" s="18"/>
      <c r="E383" s="4"/>
      <c r="H383" s="4"/>
      <c r="N383" s="1"/>
      <c r="O383" s="12" t="str" cm="1">
        <f t="array" ref="O383">_xlfn.IFS(
    J383="Ter kennisgeving", "",
    AND(J383="Ter beoordeling", NOT(ISNUMBER(M383))), "",
    AND(J383="Ter beoordeling", N383="Ja", ISNUMBER(M383)), M383+7,
    AND(J383="Ter beoordeling", N383="Nee", ISNUMBER(M383)), M383+22,
    N383="", ""
)</f>
        <v/>
      </c>
      <c r="P383" s="1"/>
      <c r="Q383" s="2"/>
      <c r="R383" s="10"/>
      <c r="S383" s="3"/>
    </row>
    <row r="384" spans="3:19" hidden="1" x14ac:dyDescent="0.25">
      <c r="C384" s="18"/>
      <c r="E384" s="4"/>
      <c r="H384" s="4"/>
      <c r="N384" s="1"/>
      <c r="O384" s="12" t="str" cm="1">
        <f t="array" ref="O384">_xlfn.IFS(
    J384="Ter kennisgeving", "",
    AND(J384="Ter beoordeling", NOT(ISNUMBER(M384))), "",
    AND(J384="Ter beoordeling", N384="Ja", ISNUMBER(M384)), M384+7,
    AND(J384="Ter beoordeling", N384="Nee", ISNUMBER(M384)), M384+22,
    N384="", ""
)</f>
        <v/>
      </c>
      <c r="P384" s="1"/>
      <c r="Q384" s="2"/>
      <c r="R384" s="10"/>
      <c r="S384" s="3"/>
    </row>
    <row r="385" spans="3:19" hidden="1" x14ac:dyDescent="0.25">
      <c r="C385" s="18"/>
      <c r="E385" s="4"/>
      <c r="H385" s="4"/>
      <c r="N385" s="1"/>
      <c r="O385" s="12" t="str" cm="1">
        <f t="array" ref="O385">_xlfn.IFS(
    J385="Ter kennisgeving", "",
    AND(J385="Ter beoordeling", NOT(ISNUMBER(M385))), "",
    AND(J385="Ter beoordeling", N385="Ja", ISNUMBER(M385)), M385+7,
    AND(J385="Ter beoordeling", N385="Nee", ISNUMBER(M385)), M385+22,
    N385="", ""
)</f>
        <v/>
      </c>
      <c r="P385" s="1"/>
      <c r="Q385" s="2"/>
      <c r="R385" s="10"/>
      <c r="S385" s="3"/>
    </row>
    <row r="386" spans="3:19" hidden="1" x14ac:dyDescent="0.25">
      <c r="C386" s="18"/>
      <c r="E386" s="4"/>
      <c r="H386" s="4"/>
      <c r="N386" s="1"/>
      <c r="O386" s="12" t="str" cm="1">
        <f t="array" ref="O386">_xlfn.IFS(
    J386="Ter kennisgeving", "",
    AND(J386="Ter beoordeling", NOT(ISNUMBER(M386))), "",
    AND(J386="Ter beoordeling", N386="Ja", ISNUMBER(M386)), M386+7,
    AND(J386="Ter beoordeling", N386="Nee", ISNUMBER(M386)), M386+22,
    N386="", ""
)</f>
        <v/>
      </c>
      <c r="P386" s="1"/>
      <c r="Q386" s="2"/>
      <c r="R386" s="10"/>
      <c r="S386" s="3"/>
    </row>
    <row r="387" spans="3:19" hidden="1" x14ac:dyDescent="0.25">
      <c r="C387" s="18"/>
      <c r="E387" s="4"/>
      <c r="H387" s="4"/>
      <c r="N387" s="1"/>
      <c r="O387" s="12" t="str" cm="1">
        <f t="array" ref="O387">_xlfn.IFS(
    J387="Ter kennisgeving", "",
    AND(J387="Ter beoordeling", NOT(ISNUMBER(M387))), "",
    AND(J387="Ter beoordeling", N387="Ja", ISNUMBER(M387)), M387+7,
    AND(J387="Ter beoordeling", N387="Nee", ISNUMBER(M387)), M387+22,
    N387="", ""
)</f>
        <v/>
      </c>
      <c r="P387" s="1"/>
      <c r="Q387" s="2"/>
      <c r="R387" s="10"/>
      <c r="S387" s="3"/>
    </row>
    <row r="388" spans="3:19" hidden="1" x14ac:dyDescent="0.25">
      <c r="C388" s="18"/>
      <c r="E388" s="4"/>
      <c r="H388" s="4"/>
      <c r="N388" s="1"/>
      <c r="O388" s="12" t="str" cm="1">
        <f t="array" ref="O388">_xlfn.IFS(
    J388="Ter kennisgeving", "",
    AND(J388="Ter beoordeling", NOT(ISNUMBER(M388))), "",
    AND(J388="Ter beoordeling", N388="Ja", ISNUMBER(M388)), M388+7,
    AND(J388="Ter beoordeling", N388="Nee", ISNUMBER(M388)), M388+22,
    N388="", ""
)</f>
        <v/>
      </c>
      <c r="P388" s="1"/>
      <c r="Q388" s="2"/>
      <c r="R388" s="10"/>
      <c r="S388" s="3"/>
    </row>
    <row r="389" spans="3:19" hidden="1" x14ac:dyDescent="0.25">
      <c r="C389" s="18"/>
      <c r="E389" s="4"/>
      <c r="H389" s="4"/>
      <c r="N389" s="1"/>
      <c r="O389" s="12" t="str" cm="1">
        <f t="array" ref="O389">_xlfn.IFS(
    J389="Ter kennisgeving", "",
    AND(J389="Ter beoordeling", NOT(ISNUMBER(M389))), "",
    AND(J389="Ter beoordeling", N389="Ja", ISNUMBER(M389)), M389+7,
    AND(J389="Ter beoordeling", N389="Nee", ISNUMBER(M389)), M389+22,
    N389="", ""
)</f>
        <v/>
      </c>
      <c r="P389" s="1"/>
      <c r="Q389" s="2"/>
      <c r="R389" s="10"/>
      <c r="S389" s="3"/>
    </row>
    <row r="390" spans="3:19" hidden="1" x14ac:dyDescent="0.25">
      <c r="C390" s="18"/>
      <c r="E390" s="4"/>
      <c r="H390" s="4"/>
      <c r="N390" s="1"/>
      <c r="O390" s="12" t="str" cm="1">
        <f t="array" ref="O390">_xlfn.IFS(
    J390="Ter kennisgeving", "",
    AND(J390="Ter beoordeling", NOT(ISNUMBER(M390))), "",
    AND(J390="Ter beoordeling", N390="Ja", ISNUMBER(M390)), M390+7,
    AND(J390="Ter beoordeling", N390="Nee", ISNUMBER(M390)), M390+22,
    N390="", ""
)</f>
        <v/>
      </c>
      <c r="P390" s="1"/>
      <c r="Q390" s="2"/>
      <c r="R390" s="10"/>
      <c r="S390" s="3"/>
    </row>
    <row r="391" spans="3:19" hidden="1" x14ac:dyDescent="0.25">
      <c r="C391" s="18"/>
      <c r="E391" s="4"/>
      <c r="H391" s="4"/>
      <c r="N391" s="1"/>
      <c r="O391" s="12" t="str" cm="1">
        <f t="array" ref="O391">_xlfn.IFS(
    J391="Ter kennisgeving", "",
    AND(J391="Ter beoordeling", NOT(ISNUMBER(M391))), "",
    AND(J391="Ter beoordeling", N391="Ja", ISNUMBER(M391)), M391+7,
    AND(J391="Ter beoordeling", N391="Nee", ISNUMBER(M391)), M391+22,
    N391="", ""
)</f>
        <v/>
      </c>
      <c r="P391" s="1"/>
      <c r="Q391" s="2"/>
      <c r="R391" s="10"/>
      <c r="S391" s="3"/>
    </row>
    <row r="392" spans="3:19" hidden="1" x14ac:dyDescent="0.25">
      <c r="C392" s="18"/>
      <c r="E392" s="4"/>
      <c r="H392" s="4"/>
      <c r="N392" s="1"/>
      <c r="O392" s="12" t="str" cm="1">
        <f t="array" ref="O392">_xlfn.IFS(
    J392="Ter kennisgeving", "",
    AND(J392="Ter beoordeling", NOT(ISNUMBER(M392))), "",
    AND(J392="Ter beoordeling", N392="Ja", ISNUMBER(M392)), M392+7,
    AND(J392="Ter beoordeling", N392="Nee", ISNUMBER(M392)), M392+22,
    N392="", ""
)</f>
        <v/>
      </c>
      <c r="P392" s="1"/>
      <c r="Q392" s="2"/>
      <c r="R392" s="10"/>
      <c r="S392" s="3"/>
    </row>
    <row r="393" spans="3:19" hidden="1" x14ac:dyDescent="0.25">
      <c r="C393" s="18"/>
      <c r="E393" s="4"/>
      <c r="H393" s="4"/>
      <c r="N393" s="1"/>
      <c r="O393" s="12" t="str" cm="1">
        <f t="array" ref="O393">_xlfn.IFS(
    J393="Ter kennisgeving", "",
    AND(J393="Ter beoordeling", NOT(ISNUMBER(M393))), "",
    AND(J393="Ter beoordeling", N393="Ja", ISNUMBER(M393)), M393+7,
    AND(J393="Ter beoordeling", N393="Nee", ISNUMBER(M393)), M393+22,
    N393="", ""
)</f>
        <v/>
      </c>
      <c r="P393" s="1"/>
      <c r="Q393" s="2"/>
      <c r="R393" s="10"/>
      <c r="S393" s="3"/>
    </row>
    <row r="394" spans="3:19" hidden="1" x14ac:dyDescent="0.25">
      <c r="C394" s="18"/>
      <c r="E394" s="4"/>
      <c r="H394" s="4"/>
      <c r="N394" s="1"/>
      <c r="O394" s="12" t="str" cm="1">
        <f t="array" ref="O394">_xlfn.IFS(
    J394="Ter kennisgeving", "",
    AND(J394="Ter beoordeling", NOT(ISNUMBER(M394))), "",
    AND(J394="Ter beoordeling", N394="Ja", ISNUMBER(M394)), M394+7,
    AND(J394="Ter beoordeling", N394="Nee", ISNUMBER(M394)), M394+22,
    N394="", ""
)</f>
        <v/>
      </c>
      <c r="P394" s="1"/>
      <c r="Q394" s="2"/>
      <c r="R394" s="10"/>
      <c r="S394" s="3"/>
    </row>
    <row r="395" spans="3:19" hidden="1" x14ac:dyDescent="0.25">
      <c r="C395" s="18"/>
      <c r="E395" s="4"/>
      <c r="H395" s="4"/>
      <c r="N395" s="1"/>
      <c r="O395" s="12" t="str" cm="1">
        <f t="array" ref="O395">_xlfn.IFS(
    J395="Ter kennisgeving", "",
    AND(J395="Ter beoordeling", NOT(ISNUMBER(M395))), "",
    AND(J395="Ter beoordeling", N395="Ja", ISNUMBER(M395)), M395+7,
    AND(J395="Ter beoordeling", N395="Nee", ISNUMBER(M395)), M395+22,
    N395="", ""
)</f>
        <v/>
      </c>
      <c r="P395" s="1"/>
      <c r="Q395" s="2"/>
      <c r="R395" s="10"/>
      <c r="S395" s="3"/>
    </row>
    <row r="396" spans="3:19" hidden="1" x14ac:dyDescent="0.25">
      <c r="C396" s="18"/>
      <c r="E396" s="4"/>
      <c r="H396" s="4"/>
      <c r="N396" s="1"/>
      <c r="O396" s="12" t="str" cm="1">
        <f t="array" ref="O396">_xlfn.IFS(
    J396="Ter kennisgeving", "",
    AND(J396="Ter beoordeling", NOT(ISNUMBER(M396))), "",
    AND(J396="Ter beoordeling", N396="Ja", ISNUMBER(M396)), M396+7,
    AND(J396="Ter beoordeling", N396="Nee", ISNUMBER(M396)), M396+22,
    N396="", ""
)</f>
        <v/>
      </c>
      <c r="P396" s="1"/>
      <c r="Q396" s="2"/>
      <c r="R396" s="10"/>
      <c r="S396" s="3"/>
    </row>
    <row r="397" spans="3:19" hidden="1" x14ac:dyDescent="0.25">
      <c r="C397" s="18"/>
      <c r="E397" s="4"/>
      <c r="H397" s="4"/>
      <c r="N397" s="1"/>
      <c r="O397" s="12" t="str" cm="1">
        <f t="array" ref="O397">_xlfn.IFS(
    J397="Ter kennisgeving", "",
    AND(J397="Ter beoordeling", NOT(ISNUMBER(M397))), "",
    AND(J397="Ter beoordeling", N397="Ja", ISNUMBER(M397)), M397+7,
    AND(J397="Ter beoordeling", N397="Nee", ISNUMBER(M397)), M397+22,
    N397="", ""
)</f>
        <v/>
      </c>
      <c r="P397" s="1"/>
      <c r="Q397" s="2"/>
      <c r="R397" s="10"/>
      <c r="S397" s="3"/>
    </row>
    <row r="398" spans="3:19" hidden="1" x14ac:dyDescent="0.25">
      <c r="C398" s="18"/>
      <c r="E398" s="4"/>
      <c r="H398" s="4"/>
      <c r="N398" s="1"/>
      <c r="O398" s="12" t="str" cm="1">
        <f t="array" ref="O398">_xlfn.IFS(
    J398="Ter kennisgeving", "",
    AND(J398="Ter beoordeling", NOT(ISNUMBER(M398))), "",
    AND(J398="Ter beoordeling", N398="Ja", ISNUMBER(M398)), M398+7,
    AND(J398="Ter beoordeling", N398="Nee", ISNUMBER(M398)), M398+22,
    N398="", ""
)</f>
        <v/>
      </c>
      <c r="P398" s="1"/>
      <c r="Q398" s="2"/>
      <c r="R398" s="10"/>
      <c r="S398" s="3"/>
    </row>
    <row r="399" spans="3:19" hidden="1" x14ac:dyDescent="0.25">
      <c r="C399" s="18"/>
      <c r="E399" s="4"/>
      <c r="H399" s="4"/>
      <c r="N399" s="1"/>
      <c r="O399" s="12" t="str" cm="1">
        <f t="array" ref="O399">_xlfn.IFS(
    J399="Ter kennisgeving", "",
    AND(J399="Ter beoordeling", NOT(ISNUMBER(M399))), "",
    AND(J399="Ter beoordeling", N399="Ja", ISNUMBER(M399)), M399+7,
    AND(J399="Ter beoordeling", N399="Nee", ISNUMBER(M399)), M399+22,
    N399="", ""
)</f>
        <v/>
      </c>
      <c r="P399" s="1"/>
      <c r="Q399" s="2"/>
      <c r="R399" s="10"/>
      <c r="S399" s="3"/>
    </row>
    <row r="400" spans="3:19" hidden="1" x14ac:dyDescent="0.25">
      <c r="C400" s="18"/>
      <c r="E400" s="4"/>
      <c r="H400" s="4"/>
      <c r="N400" s="1"/>
      <c r="O400" s="12" t="str" cm="1">
        <f t="array" ref="O400">_xlfn.IFS(
    J400="Ter kennisgeving", "",
    AND(J400="Ter beoordeling", NOT(ISNUMBER(M400))), "",
    AND(J400="Ter beoordeling", N400="Ja", ISNUMBER(M400)), M400+7,
    AND(J400="Ter beoordeling", N400="Nee", ISNUMBER(M400)), M400+22,
    N400="", ""
)</f>
        <v/>
      </c>
      <c r="P400" s="1"/>
      <c r="Q400" s="2"/>
      <c r="R400" s="10"/>
      <c r="S400" s="3"/>
    </row>
    <row r="401" spans="3:19" hidden="1" x14ac:dyDescent="0.25">
      <c r="C401" s="18"/>
      <c r="E401" s="4"/>
      <c r="H401" s="4"/>
      <c r="N401" s="1"/>
      <c r="O401" s="12" t="str" cm="1">
        <f t="array" ref="O401">_xlfn.IFS(
    J401="Ter kennisgeving", "",
    AND(J401="Ter beoordeling", NOT(ISNUMBER(M401))), "",
    AND(J401="Ter beoordeling", N401="Ja", ISNUMBER(M401)), M401+7,
    AND(J401="Ter beoordeling", N401="Nee", ISNUMBER(M401)), M401+22,
    N401="", ""
)</f>
        <v/>
      </c>
      <c r="P401" s="1"/>
      <c r="Q401" s="2"/>
      <c r="R401" s="10"/>
      <c r="S401" s="3"/>
    </row>
    <row r="402" spans="3:19" hidden="1" x14ac:dyDescent="0.25">
      <c r="C402" s="18"/>
      <c r="E402" s="4"/>
      <c r="H402" s="4"/>
      <c r="N402" s="1"/>
      <c r="O402" s="12" t="str" cm="1">
        <f t="array" ref="O402">_xlfn.IFS(
    J402="Ter kennisgeving", "",
    AND(J402="Ter beoordeling", NOT(ISNUMBER(M402))), "",
    AND(J402="Ter beoordeling", N402="Ja", ISNUMBER(M402)), M402+7,
    AND(J402="Ter beoordeling", N402="Nee", ISNUMBER(M402)), M402+22,
    N402="", ""
)</f>
        <v/>
      </c>
      <c r="P402" s="1"/>
      <c r="Q402" s="2"/>
      <c r="R402" s="10"/>
      <c r="S402" s="3"/>
    </row>
    <row r="403" spans="3:19" hidden="1" x14ac:dyDescent="0.25">
      <c r="C403" s="18"/>
      <c r="E403" s="4"/>
      <c r="H403" s="4"/>
      <c r="N403" s="1"/>
      <c r="O403" s="12" t="str" cm="1">
        <f t="array" ref="O403">_xlfn.IFS(
    J403="Ter kennisgeving", "",
    AND(J403="Ter beoordeling", NOT(ISNUMBER(M403))), "",
    AND(J403="Ter beoordeling", N403="Ja", ISNUMBER(M403)), M403+7,
    AND(J403="Ter beoordeling", N403="Nee", ISNUMBER(M403)), M403+22,
    N403="", ""
)</f>
        <v/>
      </c>
      <c r="P403" s="1"/>
      <c r="Q403" s="2"/>
      <c r="R403" s="10"/>
      <c r="S403" s="3"/>
    </row>
    <row r="404" spans="3:19" hidden="1" x14ac:dyDescent="0.25">
      <c r="C404" s="18"/>
      <c r="E404" s="4"/>
      <c r="H404" s="4"/>
      <c r="N404" s="1"/>
      <c r="O404" s="12" t="str" cm="1">
        <f t="array" ref="O404">_xlfn.IFS(
    J404="Ter kennisgeving", "",
    AND(J404="Ter beoordeling", NOT(ISNUMBER(M404))), "",
    AND(J404="Ter beoordeling", N404="Ja", ISNUMBER(M404)), M404+7,
    AND(J404="Ter beoordeling", N404="Nee", ISNUMBER(M404)), M404+22,
    N404="", ""
)</f>
        <v/>
      </c>
      <c r="P404" s="1"/>
      <c r="Q404" s="2"/>
      <c r="R404" s="10"/>
      <c r="S404" s="3"/>
    </row>
    <row r="405" spans="3:19" hidden="1" x14ac:dyDescent="0.25">
      <c r="C405" s="18"/>
      <c r="E405" s="4"/>
      <c r="H405" s="4"/>
      <c r="N405" s="1"/>
      <c r="O405" s="12" t="str" cm="1">
        <f t="array" ref="O405">_xlfn.IFS(
    J405="Ter kennisgeving", "",
    AND(J405="Ter beoordeling", NOT(ISNUMBER(M405))), "",
    AND(J405="Ter beoordeling", N405="Ja", ISNUMBER(M405)), M405+7,
    AND(J405="Ter beoordeling", N405="Nee", ISNUMBER(M405)), M405+22,
    N405="", ""
)</f>
        <v/>
      </c>
      <c r="P405" s="1"/>
      <c r="Q405" s="2"/>
      <c r="R405" s="10"/>
      <c r="S405" s="3"/>
    </row>
    <row r="406" spans="3:19" hidden="1" x14ac:dyDescent="0.25">
      <c r="C406" s="18"/>
      <c r="E406" s="4"/>
      <c r="H406" s="4"/>
      <c r="N406" s="1"/>
      <c r="O406" s="12" t="str" cm="1">
        <f t="array" ref="O406">_xlfn.IFS(
    J406="Ter kennisgeving", "",
    AND(J406="Ter beoordeling", NOT(ISNUMBER(M406))), "",
    AND(J406="Ter beoordeling", N406="Ja", ISNUMBER(M406)), M406+7,
    AND(J406="Ter beoordeling", N406="Nee", ISNUMBER(M406)), M406+22,
    N406="", ""
)</f>
        <v/>
      </c>
      <c r="P406" s="1"/>
      <c r="Q406" s="2"/>
      <c r="R406" s="10"/>
      <c r="S406" s="3"/>
    </row>
    <row r="407" spans="3:19" hidden="1" x14ac:dyDescent="0.25">
      <c r="C407" s="18"/>
      <c r="E407" s="4"/>
      <c r="H407" s="4"/>
      <c r="N407" s="1"/>
      <c r="O407" s="12" t="str" cm="1">
        <f t="array" ref="O407">_xlfn.IFS(
    J407="Ter kennisgeving", "",
    AND(J407="Ter beoordeling", NOT(ISNUMBER(M407))), "",
    AND(J407="Ter beoordeling", N407="Ja", ISNUMBER(M407)), M407+7,
    AND(J407="Ter beoordeling", N407="Nee", ISNUMBER(M407)), M407+22,
    N407="", ""
)</f>
        <v/>
      </c>
      <c r="P407" s="1"/>
      <c r="Q407" s="2"/>
      <c r="R407" s="10"/>
      <c r="S407" s="3"/>
    </row>
    <row r="408" spans="3:19" hidden="1" x14ac:dyDescent="0.25">
      <c r="C408" s="18"/>
      <c r="E408" s="4"/>
      <c r="H408" s="4"/>
      <c r="N408" s="1"/>
      <c r="O408" s="12" t="str" cm="1">
        <f t="array" ref="O408">_xlfn.IFS(
    J408="Ter kennisgeving", "",
    AND(J408="Ter beoordeling", NOT(ISNUMBER(M408))), "",
    AND(J408="Ter beoordeling", N408="Ja", ISNUMBER(M408)), M408+7,
    AND(J408="Ter beoordeling", N408="Nee", ISNUMBER(M408)), M408+22,
    N408="", ""
)</f>
        <v/>
      </c>
      <c r="P408" s="1"/>
      <c r="Q408" s="2"/>
      <c r="R408" s="10"/>
      <c r="S408" s="3"/>
    </row>
    <row r="409" spans="3:19" hidden="1" x14ac:dyDescent="0.25">
      <c r="C409" s="18"/>
      <c r="E409" s="4"/>
      <c r="H409" s="4"/>
      <c r="N409" s="1"/>
      <c r="O409" s="12" t="str" cm="1">
        <f t="array" ref="O409">_xlfn.IFS(
    J409="Ter kennisgeving", "",
    AND(J409="Ter beoordeling", NOT(ISNUMBER(M409))), "",
    AND(J409="Ter beoordeling", N409="Ja", ISNUMBER(M409)), M409+7,
    AND(J409="Ter beoordeling", N409="Nee", ISNUMBER(M409)), M409+22,
    N409="", ""
)</f>
        <v/>
      </c>
      <c r="P409" s="1"/>
      <c r="Q409" s="2"/>
      <c r="R409" s="10"/>
      <c r="S409" s="3"/>
    </row>
    <row r="410" spans="3:19" hidden="1" x14ac:dyDescent="0.25">
      <c r="C410" s="18"/>
      <c r="E410" s="4"/>
      <c r="H410" s="4"/>
      <c r="N410" s="1"/>
      <c r="O410" s="12" t="str" cm="1">
        <f t="array" ref="O410">_xlfn.IFS(
    J410="Ter kennisgeving", "",
    AND(J410="Ter beoordeling", NOT(ISNUMBER(M410))), "",
    AND(J410="Ter beoordeling", N410="Ja", ISNUMBER(M410)), M410+7,
    AND(J410="Ter beoordeling", N410="Nee", ISNUMBER(M410)), M410+22,
    N410="", ""
)</f>
        <v/>
      </c>
      <c r="P410" s="1"/>
      <c r="Q410" s="2"/>
      <c r="R410" s="10"/>
      <c r="S410" s="3"/>
    </row>
    <row r="411" spans="3:19" hidden="1" x14ac:dyDescent="0.25">
      <c r="C411" s="18"/>
      <c r="E411" s="4"/>
      <c r="H411" s="4"/>
      <c r="N411" s="1"/>
      <c r="O411" s="12" t="str" cm="1">
        <f t="array" ref="O411">_xlfn.IFS(
    J411="Ter kennisgeving", "",
    AND(J411="Ter beoordeling", NOT(ISNUMBER(M411))), "",
    AND(J411="Ter beoordeling", N411="Ja", ISNUMBER(M411)), M411+7,
    AND(J411="Ter beoordeling", N411="Nee", ISNUMBER(M411)), M411+22,
    N411="", ""
)</f>
        <v/>
      </c>
      <c r="P411" s="1"/>
      <c r="Q411" s="2"/>
      <c r="R411" s="10"/>
      <c r="S411" s="3"/>
    </row>
    <row r="412" spans="3:19" hidden="1" x14ac:dyDescent="0.25">
      <c r="C412" s="18"/>
      <c r="E412" s="4"/>
      <c r="H412" s="4"/>
      <c r="N412" s="1"/>
      <c r="O412" s="12" t="str" cm="1">
        <f t="array" ref="O412">_xlfn.IFS(
    J412="Ter kennisgeving", "",
    AND(J412="Ter beoordeling", NOT(ISNUMBER(M412))), "",
    AND(J412="Ter beoordeling", N412="Ja", ISNUMBER(M412)), M412+7,
    AND(J412="Ter beoordeling", N412="Nee", ISNUMBER(M412)), M412+22,
    N412="", ""
)</f>
        <v/>
      </c>
      <c r="P412" s="1"/>
      <c r="Q412" s="2"/>
      <c r="R412" s="10"/>
      <c r="S412" s="3"/>
    </row>
    <row r="413" spans="3:19" hidden="1" x14ac:dyDescent="0.25">
      <c r="C413" s="18"/>
      <c r="E413" s="4"/>
      <c r="H413" s="4"/>
      <c r="N413" s="1"/>
      <c r="O413" s="12" t="str" cm="1">
        <f t="array" ref="O413">_xlfn.IFS(
    J413="Ter kennisgeving", "",
    AND(J413="Ter beoordeling", NOT(ISNUMBER(M413))), "",
    AND(J413="Ter beoordeling", N413="Ja", ISNUMBER(M413)), M413+7,
    AND(J413="Ter beoordeling", N413="Nee", ISNUMBER(M413)), M413+22,
    N413="", ""
)</f>
        <v/>
      </c>
      <c r="P413" s="1"/>
      <c r="Q413" s="2"/>
      <c r="R413" s="10"/>
      <c r="S413" s="3"/>
    </row>
    <row r="414" spans="3:19" hidden="1" x14ac:dyDescent="0.25">
      <c r="C414" s="18"/>
      <c r="E414" s="4"/>
      <c r="H414" s="4"/>
      <c r="N414" s="1"/>
      <c r="O414" s="12" t="str" cm="1">
        <f t="array" ref="O414">_xlfn.IFS(
    J414="Ter kennisgeving", "",
    AND(J414="Ter beoordeling", NOT(ISNUMBER(M414))), "",
    AND(J414="Ter beoordeling", N414="Ja", ISNUMBER(M414)), M414+7,
    AND(J414="Ter beoordeling", N414="Nee", ISNUMBER(M414)), M414+22,
    N414="", ""
)</f>
        <v/>
      </c>
      <c r="P414" s="1"/>
      <c r="Q414" s="2"/>
      <c r="R414" s="10"/>
      <c r="S414" s="3"/>
    </row>
    <row r="415" spans="3:19" hidden="1" x14ac:dyDescent="0.25">
      <c r="C415" s="18"/>
      <c r="E415" s="4"/>
      <c r="H415" s="4"/>
      <c r="O415" s="12" t="str" cm="1">
        <f t="array" ref="O415">_xlfn.IFS(
    J415="Ter kennisgeving", "",
    AND(J415="Ter beoordeling", NOT(ISNUMBER(M415))), "",
    AND(J415="Ter beoordeling", N415="Ja", ISNUMBER(M415)), M415+7,
    AND(J415="Ter beoordeling", N415="Nee", ISNUMBER(M415)), M415+22,
    N415="", ""
)</f>
        <v/>
      </c>
      <c r="Q415" s="2"/>
      <c r="R415" s="10"/>
      <c r="S415" s="3"/>
    </row>
    <row r="416" spans="3:19" hidden="1" x14ac:dyDescent="0.25">
      <c r="C416" s="18"/>
      <c r="E416" s="4"/>
      <c r="H416" s="4"/>
      <c r="O416" s="12" t="str" cm="1">
        <f t="array" ref="O416">_xlfn.IFS(
    J416="Ter kennisgeving", "",
    AND(J416="Ter beoordeling", NOT(ISNUMBER(M416))), "",
    AND(J416="Ter beoordeling", N416="Ja", ISNUMBER(M416)), M416+7,
    AND(J416="Ter beoordeling", N416="Nee", ISNUMBER(M416)), M416+22,
    N416="", ""
)</f>
        <v/>
      </c>
      <c r="Q416" s="2"/>
      <c r="R416" s="10"/>
      <c r="S416" s="3"/>
    </row>
    <row r="417" spans="3:19" hidden="1" x14ac:dyDescent="0.25">
      <c r="C417" s="18"/>
      <c r="E417" s="4"/>
      <c r="H417" s="4"/>
      <c r="O417" s="12" t="str" cm="1">
        <f t="array" ref="O417">_xlfn.IFS(
    J417="Ter kennisgeving", "",
    AND(J417="Ter beoordeling", NOT(ISNUMBER(M417))), "",
    AND(J417="Ter beoordeling", N417="Ja", ISNUMBER(M417)), M417+7,
    AND(J417="Ter beoordeling", N417="Nee", ISNUMBER(M417)), M417+22,
    N417="", ""
)</f>
        <v/>
      </c>
      <c r="Q417" s="2"/>
      <c r="R417" s="10"/>
      <c r="S417" s="3"/>
    </row>
    <row r="418" spans="3:19" hidden="1" x14ac:dyDescent="0.25">
      <c r="C418" s="18"/>
      <c r="E418" s="4"/>
      <c r="H418" s="4"/>
      <c r="O418" s="12" t="str" cm="1">
        <f t="array" ref="O418">_xlfn.IFS(
    J418="Ter kennisgeving", "",
    AND(J418="Ter beoordeling", NOT(ISNUMBER(M418))), "",
    AND(J418="Ter beoordeling", N418="Ja", ISNUMBER(M418)), M418+7,
    AND(J418="Ter beoordeling", N418="Nee", ISNUMBER(M418)), M418+22,
    N418="", ""
)</f>
        <v/>
      </c>
      <c r="Q418" s="2"/>
      <c r="R418" s="10"/>
      <c r="S418" s="3"/>
    </row>
    <row r="419" spans="3:19" hidden="1" x14ac:dyDescent="0.25">
      <c r="C419" s="18"/>
      <c r="E419" s="4"/>
      <c r="H419" s="4"/>
      <c r="O419" s="12" t="str" cm="1">
        <f t="array" ref="O419">_xlfn.IFS(
    J419="Ter kennisgeving", "",
    AND(J419="Ter beoordeling", NOT(ISNUMBER(M419))), "",
    AND(J419="Ter beoordeling", N419="Ja", ISNUMBER(M419)), M419+7,
    AND(J419="Ter beoordeling", N419="Nee", ISNUMBER(M419)), M419+22,
    N419="", ""
)</f>
        <v/>
      </c>
      <c r="Q419" s="2"/>
      <c r="R419" s="10"/>
      <c r="S419" s="3"/>
    </row>
    <row r="420" spans="3:19" hidden="1" x14ac:dyDescent="0.25">
      <c r="C420" s="18"/>
      <c r="E420" s="4"/>
      <c r="H420" s="4"/>
      <c r="O420" s="12" t="str" cm="1">
        <f t="array" ref="O420">_xlfn.IFS(
    J420="Ter kennisgeving", "",
    AND(J420="Ter beoordeling", NOT(ISNUMBER(M420))), "",
    AND(J420="Ter beoordeling", N420="Ja", ISNUMBER(M420)), M420+7,
    AND(J420="Ter beoordeling", N420="Nee", ISNUMBER(M420)), M420+22,
    N420="", ""
)</f>
        <v/>
      </c>
      <c r="Q420" s="2"/>
      <c r="R420" s="10"/>
      <c r="S420" s="3"/>
    </row>
    <row r="421" spans="3:19" hidden="1" x14ac:dyDescent="0.25">
      <c r="C421" s="18"/>
      <c r="E421" s="4"/>
      <c r="H421" s="4"/>
      <c r="O421" s="12" t="str" cm="1">
        <f t="array" ref="O421">_xlfn.IFS(
    J421="Ter kennisgeving", "",
    AND(J421="Ter beoordeling", NOT(ISNUMBER(M421))), "",
    AND(J421="Ter beoordeling", N421="Ja", ISNUMBER(M421)), M421+7,
    AND(J421="Ter beoordeling", N421="Nee", ISNUMBER(M421)), M421+22,
    N421="", ""
)</f>
        <v/>
      </c>
      <c r="Q421" s="2"/>
      <c r="R421" s="10"/>
      <c r="S421" s="3"/>
    </row>
    <row r="422" spans="3:19" hidden="1" x14ac:dyDescent="0.25">
      <c r="C422" s="18"/>
      <c r="E422" s="4"/>
      <c r="H422" s="4"/>
      <c r="O422" s="12" t="str" cm="1">
        <f t="array" ref="O422">_xlfn.IFS(
    J422="Ter kennisgeving", "",
    AND(J422="Ter beoordeling", NOT(ISNUMBER(M422))), "",
    AND(J422="Ter beoordeling", N422="Ja", ISNUMBER(M422)), M422+7,
    AND(J422="Ter beoordeling", N422="Nee", ISNUMBER(M422)), M422+22,
    N422="", ""
)</f>
        <v/>
      </c>
      <c r="Q422" s="2"/>
      <c r="R422" s="10"/>
      <c r="S422" s="3"/>
    </row>
    <row r="423" spans="3:19" hidden="1" x14ac:dyDescent="0.25">
      <c r="C423" s="18"/>
      <c r="E423" s="4"/>
      <c r="H423" s="4"/>
      <c r="O423" s="12" t="str" cm="1">
        <f t="array" ref="O423">_xlfn.IFS(
    J423="Ter kennisgeving", "",
    AND(J423="Ter beoordeling", NOT(ISNUMBER(M423))), "",
    AND(J423="Ter beoordeling", N423="Ja", ISNUMBER(M423)), M423+7,
    AND(J423="Ter beoordeling", N423="Nee", ISNUMBER(M423)), M423+22,
    N423="", ""
)</f>
        <v/>
      </c>
      <c r="Q423" s="2"/>
      <c r="R423" s="10"/>
      <c r="S423" s="3"/>
    </row>
    <row r="424" spans="3:19" hidden="1" x14ac:dyDescent="0.25">
      <c r="C424" s="18"/>
      <c r="E424" s="4"/>
      <c r="H424" s="4"/>
      <c r="O424" s="12" t="str" cm="1">
        <f t="array" ref="O424">_xlfn.IFS(
    J424="Ter kennisgeving", "",
    AND(J424="Ter beoordeling", NOT(ISNUMBER(M424))), "",
    AND(J424="Ter beoordeling", N424="Ja", ISNUMBER(M424)), M424+7,
    AND(J424="Ter beoordeling", N424="Nee", ISNUMBER(M424)), M424+22,
    N424="", ""
)</f>
        <v/>
      </c>
      <c r="Q424" s="2"/>
      <c r="R424" s="10"/>
      <c r="S424" s="3"/>
    </row>
    <row r="425" spans="3:19" hidden="1" x14ac:dyDescent="0.25">
      <c r="C425" s="18"/>
      <c r="E425" s="4"/>
      <c r="H425" s="4"/>
      <c r="O425" s="12" t="str" cm="1">
        <f t="array" ref="O425">_xlfn.IFS(
    J425="Ter kennisgeving", "",
    AND(J425="Ter beoordeling", NOT(ISNUMBER(M425))), "",
    AND(J425="Ter beoordeling", N425="Ja", ISNUMBER(M425)), M425+7,
    AND(J425="Ter beoordeling", N425="Nee", ISNUMBER(M425)), M425+22,
    N425="", ""
)</f>
        <v/>
      </c>
      <c r="Q425" s="2"/>
      <c r="R425" s="10"/>
      <c r="S425" s="3"/>
    </row>
    <row r="426" spans="3:19" hidden="1" x14ac:dyDescent="0.25">
      <c r="C426" s="18"/>
      <c r="E426" s="4"/>
      <c r="H426" s="4"/>
      <c r="O426" s="12" t="str" cm="1">
        <f t="array" ref="O426">_xlfn.IFS(
    J426="Ter kennisgeving", "",
    AND(J426="Ter beoordeling", NOT(ISNUMBER(M426))), "",
    AND(J426="Ter beoordeling", N426="Ja", ISNUMBER(M426)), M426+7,
    AND(J426="Ter beoordeling", N426="Nee", ISNUMBER(M426)), M426+22,
    N426="", ""
)</f>
        <v/>
      </c>
      <c r="Q426" s="2"/>
      <c r="R426" s="10"/>
      <c r="S426" s="3"/>
    </row>
    <row r="427" spans="3:19" hidden="1" x14ac:dyDescent="0.25">
      <c r="C427" s="18"/>
      <c r="E427" s="4"/>
      <c r="H427" s="4"/>
      <c r="O427" s="12" t="str" cm="1">
        <f t="array" ref="O427">_xlfn.IFS(
    J427="Ter kennisgeving", "",
    AND(J427="Ter beoordeling", NOT(ISNUMBER(M427))), "",
    AND(J427="Ter beoordeling", N427="Ja", ISNUMBER(M427)), M427+7,
    AND(J427="Ter beoordeling", N427="Nee", ISNUMBER(M427)), M427+22,
    N427="", ""
)</f>
        <v/>
      </c>
      <c r="Q427" s="2"/>
      <c r="R427" s="10"/>
      <c r="S427" s="3"/>
    </row>
    <row r="428" spans="3:19" hidden="1" x14ac:dyDescent="0.25">
      <c r="C428" s="18"/>
      <c r="E428" s="4"/>
      <c r="H428" s="4"/>
      <c r="O428" s="12" t="str" cm="1">
        <f t="array" ref="O428">_xlfn.IFS(
    J428="Ter kennisgeving", "",
    AND(J428="Ter beoordeling", NOT(ISNUMBER(M428))), "",
    AND(J428="Ter beoordeling", N428="Ja", ISNUMBER(M428)), M428+7,
    AND(J428="Ter beoordeling", N428="Nee", ISNUMBER(M428)), M428+22,
    N428="", ""
)</f>
        <v/>
      </c>
      <c r="Q428" s="2"/>
      <c r="R428" s="10"/>
      <c r="S428" s="3"/>
    </row>
    <row r="429" spans="3:19" hidden="1" x14ac:dyDescent="0.25">
      <c r="C429" s="18"/>
      <c r="E429" s="4"/>
      <c r="H429" s="4"/>
      <c r="O429" s="12" t="str" cm="1">
        <f t="array" ref="O429">_xlfn.IFS(
    J429="Ter kennisgeving", "",
    AND(J429="Ter beoordeling", NOT(ISNUMBER(M429))), "",
    AND(J429="Ter beoordeling", N429="Ja", ISNUMBER(M429)), M429+7,
    AND(J429="Ter beoordeling", N429="Nee", ISNUMBER(M429)), M429+22,
    N429="", ""
)</f>
        <v/>
      </c>
      <c r="Q429" s="2"/>
      <c r="R429" s="10"/>
      <c r="S429" s="3"/>
    </row>
    <row r="430" spans="3:19" hidden="1" x14ac:dyDescent="0.25">
      <c r="C430" s="18"/>
      <c r="E430" s="4"/>
      <c r="H430" s="4"/>
      <c r="O430" s="12" t="str" cm="1">
        <f t="array" ref="O430">_xlfn.IFS(
    J430="Ter kennisgeving", "",
    AND(J430="Ter beoordeling", NOT(ISNUMBER(M430))), "",
    AND(J430="Ter beoordeling", N430="Ja", ISNUMBER(M430)), M430+7,
    AND(J430="Ter beoordeling", N430="Nee", ISNUMBER(M430)), M430+22,
    N430="", ""
)</f>
        <v/>
      </c>
      <c r="Q430" s="2"/>
      <c r="R430" s="10"/>
      <c r="S430" s="3"/>
    </row>
    <row r="431" spans="3:19" hidden="1" x14ac:dyDescent="0.25">
      <c r="C431" s="18"/>
      <c r="E431" s="4"/>
      <c r="H431" s="4"/>
      <c r="O431" s="12" t="str" cm="1">
        <f t="array" ref="O431">_xlfn.IFS(
    J431="Ter kennisgeving", "",
    AND(J431="Ter beoordeling", NOT(ISNUMBER(M431))), "",
    AND(J431="Ter beoordeling", N431="Ja", ISNUMBER(M431)), M431+7,
    AND(J431="Ter beoordeling", N431="Nee", ISNUMBER(M431)), M431+22,
    N431="", ""
)</f>
        <v/>
      </c>
      <c r="Q431" s="2"/>
      <c r="R431" s="10"/>
      <c r="S431" s="3"/>
    </row>
    <row r="432" spans="3:19" hidden="1" x14ac:dyDescent="0.25">
      <c r="C432" s="18"/>
      <c r="E432" s="4"/>
      <c r="H432" s="4"/>
      <c r="O432" s="12" t="str" cm="1">
        <f t="array" ref="O432">_xlfn.IFS(
    J432="Ter kennisgeving", "",
    AND(J432="Ter beoordeling", NOT(ISNUMBER(M432))), "",
    AND(J432="Ter beoordeling", N432="Ja", ISNUMBER(M432)), M432+7,
    AND(J432="Ter beoordeling", N432="Nee", ISNUMBER(M432)), M432+22,
    N432="", ""
)</f>
        <v/>
      </c>
      <c r="Q432" s="2"/>
      <c r="R432" s="10"/>
      <c r="S432" s="3"/>
    </row>
    <row r="433" spans="3:19" hidden="1" x14ac:dyDescent="0.25">
      <c r="C433" s="18"/>
      <c r="E433" s="4"/>
      <c r="H433" s="4"/>
      <c r="O433" s="12" t="str" cm="1">
        <f t="array" ref="O433">_xlfn.IFS(
    J433="Ter kennisgeving", "",
    AND(J433="Ter beoordeling", NOT(ISNUMBER(M433))), "",
    AND(J433="Ter beoordeling", N433="Ja", ISNUMBER(M433)), M433+7,
    AND(J433="Ter beoordeling", N433="Nee", ISNUMBER(M433)), M433+22,
    N433="", ""
)</f>
        <v/>
      </c>
      <c r="Q433" s="2"/>
      <c r="R433" s="10"/>
      <c r="S433" s="3"/>
    </row>
    <row r="434" spans="3:19" hidden="1" x14ac:dyDescent="0.25">
      <c r="C434" s="18"/>
      <c r="E434" s="4"/>
      <c r="H434" s="4"/>
      <c r="O434" s="12" t="str" cm="1">
        <f t="array" ref="O434">_xlfn.IFS(
    J434="Ter kennisgeving", "",
    AND(J434="Ter beoordeling", NOT(ISNUMBER(M434))), "",
    AND(J434="Ter beoordeling", N434="Ja", ISNUMBER(M434)), M434+7,
    AND(J434="Ter beoordeling", N434="Nee", ISNUMBER(M434)), M434+22,
    N434="", ""
)</f>
        <v/>
      </c>
      <c r="Q434" s="2"/>
      <c r="R434" s="10"/>
      <c r="S434" s="3"/>
    </row>
    <row r="435" spans="3:19" hidden="1" x14ac:dyDescent="0.25">
      <c r="C435" s="18"/>
      <c r="E435" s="4"/>
      <c r="H435" s="4"/>
      <c r="O435" s="12" t="str" cm="1">
        <f t="array" ref="O435">_xlfn.IFS(
    J435="Ter kennisgeving", "",
    AND(J435="Ter beoordeling", NOT(ISNUMBER(M435))), "",
    AND(J435="Ter beoordeling", N435="Ja", ISNUMBER(M435)), M435+7,
    AND(J435="Ter beoordeling", N435="Nee", ISNUMBER(M435)), M435+22,
    N435="", ""
)</f>
        <v/>
      </c>
      <c r="Q435" s="2"/>
      <c r="R435" s="10"/>
      <c r="S435" s="3"/>
    </row>
    <row r="436" spans="3:19" hidden="1" x14ac:dyDescent="0.25">
      <c r="C436" s="18"/>
      <c r="E436" s="4"/>
      <c r="H436" s="4"/>
      <c r="O436" s="12" t="str" cm="1">
        <f t="array" ref="O436">_xlfn.IFS(
    J436="Ter kennisgeving", "",
    AND(J436="Ter beoordeling", NOT(ISNUMBER(M436))), "",
    AND(J436="Ter beoordeling", N436="Ja", ISNUMBER(M436)), M436+7,
    AND(J436="Ter beoordeling", N436="Nee", ISNUMBER(M436)), M436+22,
    N436="", ""
)</f>
        <v/>
      </c>
      <c r="Q436" s="2"/>
      <c r="R436" s="10"/>
      <c r="S436" s="3"/>
    </row>
    <row r="437" spans="3:19" hidden="1" x14ac:dyDescent="0.25">
      <c r="C437" s="18"/>
      <c r="E437" s="4"/>
      <c r="H437" s="4"/>
      <c r="O437" s="12" t="str" cm="1">
        <f t="array" ref="O437">_xlfn.IFS(
    J437="Ter kennisgeving", "",
    AND(J437="Ter beoordeling", NOT(ISNUMBER(M437))), "",
    AND(J437="Ter beoordeling", N437="Ja", ISNUMBER(M437)), M437+7,
    AND(J437="Ter beoordeling", N437="Nee", ISNUMBER(M437)), M437+22,
    N437="", ""
)</f>
        <v/>
      </c>
      <c r="Q437" s="2"/>
      <c r="R437" s="10"/>
      <c r="S437" s="3"/>
    </row>
    <row r="438" spans="3:19" hidden="1" x14ac:dyDescent="0.25">
      <c r="C438" s="18"/>
      <c r="E438" s="4"/>
      <c r="H438" s="4"/>
      <c r="O438" s="12" t="str" cm="1">
        <f t="array" ref="O438">_xlfn.IFS(
    J438="Ter kennisgeving", "",
    AND(J438="Ter beoordeling", NOT(ISNUMBER(M438))), "",
    AND(J438="Ter beoordeling", N438="Ja", ISNUMBER(M438)), M438+7,
    AND(J438="Ter beoordeling", N438="Nee", ISNUMBER(M438)), M438+22,
    N438="", ""
)</f>
        <v/>
      </c>
      <c r="Q438" s="2"/>
      <c r="R438" s="10"/>
      <c r="S438" s="3"/>
    </row>
    <row r="439" spans="3:19" hidden="1" x14ac:dyDescent="0.25">
      <c r="C439" s="18"/>
      <c r="E439" s="4"/>
      <c r="H439" s="4"/>
      <c r="O439" s="12" t="str" cm="1">
        <f t="array" ref="O439">_xlfn.IFS(
    J439="Ter kennisgeving", "",
    AND(J439="Ter beoordeling", NOT(ISNUMBER(M439))), "",
    AND(J439="Ter beoordeling", N439="Ja", ISNUMBER(M439)), M439+7,
    AND(J439="Ter beoordeling", N439="Nee", ISNUMBER(M439)), M439+22,
    N439="", ""
)</f>
        <v/>
      </c>
      <c r="Q439" s="2"/>
      <c r="R439" s="10"/>
      <c r="S439" s="3"/>
    </row>
    <row r="440" spans="3:19" hidden="1" x14ac:dyDescent="0.25">
      <c r="C440" s="18"/>
      <c r="E440" s="4"/>
      <c r="H440" s="4"/>
      <c r="O440" s="12" t="str" cm="1">
        <f t="array" ref="O440">_xlfn.IFS(
    J440="Ter kennisgeving", "",
    AND(J440="Ter beoordeling", NOT(ISNUMBER(M440))), "",
    AND(J440="Ter beoordeling", N440="Ja", ISNUMBER(M440)), M440+7,
    AND(J440="Ter beoordeling", N440="Nee", ISNUMBER(M440)), M440+22,
    N440="", ""
)</f>
        <v/>
      </c>
      <c r="Q440" s="2"/>
      <c r="R440" s="10"/>
      <c r="S440" s="3"/>
    </row>
    <row r="441" spans="3:19" hidden="1" x14ac:dyDescent="0.25">
      <c r="C441" s="18"/>
      <c r="E441" s="4"/>
      <c r="H441" s="4"/>
      <c r="O441" s="12" t="str" cm="1">
        <f t="array" ref="O441">_xlfn.IFS(
    J441="Ter kennisgeving", "",
    AND(J441="Ter beoordeling", NOT(ISNUMBER(M441))), "",
    AND(J441="Ter beoordeling", N441="Ja", ISNUMBER(M441)), M441+7,
    AND(J441="Ter beoordeling", N441="Nee", ISNUMBER(M441)), M441+22,
    N441="", ""
)</f>
        <v/>
      </c>
      <c r="Q441" s="2"/>
      <c r="R441" s="10"/>
      <c r="S441" s="3"/>
    </row>
    <row r="442" spans="3:19" hidden="1" x14ac:dyDescent="0.25">
      <c r="C442" s="18"/>
      <c r="E442" s="4"/>
      <c r="H442" s="4"/>
      <c r="O442" s="12" t="str" cm="1">
        <f t="array" ref="O442">_xlfn.IFS(
    J442="Ter kennisgeving", "",
    AND(J442="Ter beoordeling", NOT(ISNUMBER(M442))), "",
    AND(J442="Ter beoordeling", N442="Ja", ISNUMBER(M442)), M442+7,
    AND(J442="Ter beoordeling", N442="Nee", ISNUMBER(M442)), M442+22,
    N442="", ""
)</f>
        <v/>
      </c>
      <c r="Q442" s="2"/>
      <c r="R442" s="10"/>
      <c r="S442" s="3"/>
    </row>
    <row r="443" spans="3:19" hidden="1" x14ac:dyDescent="0.25">
      <c r="C443" s="18"/>
      <c r="E443" s="4"/>
      <c r="H443" s="4"/>
      <c r="O443" s="12" t="str" cm="1">
        <f t="array" ref="O443">_xlfn.IFS(
    J443="Ter kennisgeving", "",
    AND(J443="Ter beoordeling", NOT(ISNUMBER(M443))), "",
    AND(J443="Ter beoordeling", N443="Ja", ISNUMBER(M443)), M443+7,
    AND(J443="Ter beoordeling", N443="Nee", ISNUMBER(M443)), M443+22,
    N443="", ""
)</f>
        <v/>
      </c>
      <c r="Q443" s="2"/>
      <c r="R443" s="10"/>
      <c r="S443" s="3"/>
    </row>
    <row r="444" spans="3:19" hidden="1" x14ac:dyDescent="0.25">
      <c r="C444" s="18"/>
      <c r="E444" s="4"/>
      <c r="H444" s="4"/>
      <c r="O444" s="12" t="str" cm="1">
        <f t="array" ref="O444">_xlfn.IFS(
    J444="Ter kennisgeving", "",
    AND(J444="Ter beoordeling", NOT(ISNUMBER(M444))), "",
    AND(J444="Ter beoordeling", N444="Ja", ISNUMBER(M444)), M444+7,
    AND(J444="Ter beoordeling", N444="Nee", ISNUMBER(M444)), M444+22,
    N444="", ""
)</f>
        <v/>
      </c>
      <c r="Q444" s="2"/>
      <c r="R444" s="10"/>
      <c r="S444" s="3"/>
    </row>
    <row r="445" spans="3:19" hidden="1" x14ac:dyDescent="0.25">
      <c r="C445" s="18"/>
      <c r="E445" s="4"/>
      <c r="H445" s="4"/>
      <c r="O445" s="12" t="str" cm="1">
        <f t="array" ref="O445">_xlfn.IFS(
    J445="Ter kennisgeving", "",
    AND(J445="Ter beoordeling", NOT(ISNUMBER(M445))), "",
    AND(J445="Ter beoordeling", N445="Ja", ISNUMBER(M445)), M445+7,
    AND(J445="Ter beoordeling", N445="Nee", ISNUMBER(M445)), M445+22,
    N445="", ""
)</f>
        <v/>
      </c>
      <c r="Q445" s="2"/>
      <c r="R445" s="10"/>
      <c r="S445" s="3"/>
    </row>
    <row r="446" spans="3:19" hidden="1" x14ac:dyDescent="0.25">
      <c r="C446" s="18"/>
      <c r="E446" s="4"/>
      <c r="H446" s="4"/>
      <c r="O446" s="12" t="str" cm="1">
        <f t="array" ref="O446">_xlfn.IFS(
    J446="Ter kennisgeving", "",
    AND(J446="Ter beoordeling", NOT(ISNUMBER(M446))), "",
    AND(J446="Ter beoordeling", N446="Ja", ISNUMBER(M446)), M446+7,
    AND(J446="Ter beoordeling", N446="Nee", ISNUMBER(M446)), M446+22,
    N446="", ""
)</f>
        <v/>
      </c>
      <c r="Q446" s="2"/>
      <c r="R446" s="10"/>
      <c r="S446" s="3"/>
    </row>
    <row r="447" spans="3:19" hidden="1" x14ac:dyDescent="0.25">
      <c r="C447" s="18"/>
      <c r="E447" s="4"/>
      <c r="H447" s="4"/>
      <c r="O447" s="12" t="str" cm="1">
        <f t="array" ref="O447">_xlfn.IFS(
    J447="Ter kennisgeving", "",
    AND(J447="Ter beoordeling", NOT(ISNUMBER(M447))), "",
    AND(J447="Ter beoordeling", N447="Ja", ISNUMBER(M447)), M447+7,
    AND(J447="Ter beoordeling", N447="Nee", ISNUMBER(M447)), M447+22,
    N447="", ""
)</f>
        <v/>
      </c>
      <c r="Q447" s="2"/>
      <c r="R447" s="10"/>
      <c r="S447" s="3"/>
    </row>
    <row r="448" spans="3:19" hidden="1" x14ac:dyDescent="0.25">
      <c r="C448" s="18"/>
      <c r="E448" s="4"/>
      <c r="H448" s="4"/>
      <c r="O448" s="12" t="str" cm="1">
        <f t="array" ref="O448">_xlfn.IFS(
    J448="Ter kennisgeving", "",
    AND(J448="Ter beoordeling", NOT(ISNUMBER(M448))), "",
    AND(J448="Ter beoordeling", N448="Ja", ISNUMBER(M448)), M448+7,
    AND(J448="Ter beoordeling", N448="Nee", ISNUMBER(M448)), M448+22,
    N448="", ""
)</f>
        <v/>
      </c>
      <c r="Q448" s="2"/>
      <c r="R448" s="10"/>
      <c r="S448" s="3"/>
    </row>
    <row r="449" spans="3:19" hidden="1" x14ac:dyDescent="0.25">
      <c r="C449" s="18"/>
      <c r="E449" s="4"/>
      <c r="H449" s="4"/>
      <c r="O449" s="12" t="str" cm="1">
        <f t="array" ref="O449">_xlfn.IFS(
    J449="Ter kennisgeving", "",
    AND(J449="Ter beoordeling", NOT(ISNUMBER(M449))), "",
    AND(J449="Ter beoordeling", N449="Ja", ISNUMBER(M449)), M449+7,
    AND(J449="Ter beoordeling", N449="Nee", ISNUMBER(M449)), M449+22,
    N449="", ""
)</f>
        <v/>
      </c>
      <c r="Q449" s="2"/>
      <c r="R449" s="10"/>
      <c r="S449" s="3"/>
    </row>
    <row r="450" spans="3:19" hidden="1" x14ac:dyDescent="0.25">
      <c r="C450" s="18"/>
      <c r="E450" s="4"/>
      <c r="H450" s="4"/>
      <c r="O450" s="12" t="str" cm="1">
        <f t="array" ref="O450">_xlfn.IFS(
    J450="Ter kennisgeving", "",
    AND(J450="Ter beoordeling", NOT(ISNUMBER(M450))), "",
    AND(J450="Ter beoordeling", N450="Ja", ISNUMBER(M450)), M450+7,
    AND(J450="Ter beoordeling", N450="Nee", ISNUMBER(M450)), M450+22,
    N450="", ""
)</f>
        <v/>
      </c>
      <c r="Q450" s="2"/>
      <c r="R450" s="10"/>
      <c r="S450" s="3"/>
    </row>
    <row r="451" spans="3:19" hidden="1" x14ac:dyDescent="0.25">
      <c r="C451" s="18"/>
      <c r="E451" s="4"/>
      <c r="H451" s="4"/>
      <c r="O451" s="12" t="str" cm="1">
        <f t="array" ref="O451">_xlfn.IFS(
    J451="Ter kennisgeving", "",
    AND(J451="Ter beoordeling", NOT(ISNUMBER(M451))), "",
    AND(J451="Ter beoordeling", N451="Ja", ISNUMBER(M451)), M451+7,
    AND(J451="Ter beoordeling", N451="Nee", ISNUMBER(M451)), M451+22,
    N451="", ""
)</f>
        <v/>
      </c>
      <c r="Q451" s="2"/>
      <c r="R451" s="10"/>
      <c r="S451" s="3"/>
    </row>
    <row r="452" spans="3:19" hidden="1" x14ac:dyDescent="0.25">
      <c r="C452" s="18"/>
      <c r="E452" s="4"/>
      <c r="H452" s="4"/>
      <c r="O452" s="12" t="str" cm="1">
        <f t="array" ref="O452">_xlfn.IFS(
    J452="Ter kennisgeving", "",
    AND(J452="Ter beoordeling", NOT(ISNUMBER(M452))), "",
    AND(J452="Ter beoordeling", N452="Ja", ISNUMBER(M452)), M452+7,
    AND(J452="Ter beoordeling", N452="Nee", ISNUMBER(M452)), M452+22,
    N452="", ""
)</f>
        <v/>
      </c>
      <c r="Q452" s="2"/>
      <c r="R452" s="10"/>
      <c r="S452" s="3"/>
    </row>
    <row r="453" spans="3:19" hidden="1" x14ac:dyDescent="0.25">
      <c r="C453" s="18"/>
      <c r="E453" s="4"/>
      <c r="H453" s="4"/>
      <c r="O453" s="12" t="str" cm="1">
        <f t="array" ref="O453">_xlfn.IFS(
    J453="Ter kennisgeving", "",
    AND(J453="Ter beoordeling", NOT(ISNUMBER(M453))), "",
    AND(J453="Ter beoordeling", N453="Ja", ISNUMBER(M453)), M453+7,
    AND(J453="Ter beoordeling", N453="Nee", ISNUMBER(M453)), M453+22,
    N453="", ""
)</f>
        <v/>
      </c>
      <c r="Q453" s="2"/>
      <c r="R453" s="10"/>
      <c r="S453" s="3"/>
    </row>
    <row r="454" spans="3:19" hidden="1" x14ac:dyDescent="0.25">
      <c r="C454" s="18"/>
      <c r="E454" s="4"/>
      <c r="H454" s="4"/>
      <c r="O454" s="12" t="str" cm="1">
        <f t="array" ref="O454">_xlfn.IFS(
    J454="Ter kennisgeving", "",
    AND(J454="Ter beoordeling", NOT(ISNUMBER(M454))), "",
    AND(J454="Ter beoordeling", N454="Ja", ISNUMBER(M454)), M454+7,
    AND(J454="Ter beoordeling", N454="Nee", ISNUMBER(M454)), M454+22,
    N454="", ""
)</f>
        <v/>
      </c>
      <c r="Q454" s="2"/>
      <c r="R454" s="10"/>
      <c r="S454" s="3"/>
    </row>
    <row r="455" spans="3:19" hidden="1" x14ac:dyDescent="0.25">
      <c r="C455" s="18"/>
      <c r="E455" s="4"/>
      <c r="H455" s="4"/>
      <c r="O455" s="12" t="str" cm="1">
        <f t="array" ref="O455">_xlfn.IFS(
    J455="Ter kennisgeving", "",
    AND(J455="Ter beoordeling", NOT(ISNUMBER(M455))), "",
    AND(J455="Ter beoordeling", N455="Ja", ISNUMBER(M455)), M455+7,
    AND(J455="Ter beoordeling", N455="Nee", ISNUMBER(M455)), M455+22,
    N455="", ""
)</f>
        <v/>
      </c>
      <c r="Q455" s="2"/>
      <c r="R455" s="10"/>
      <c r="S455" s="3"/>
    </row>
    <row r="456" spans="3:19" hidden="1" x14ac:dyDescent="0.25">
      <c r="C456" s="18"/>
      <c r="E456" s="4"/>
      <c r="H456" s="4"/>
      <c r="O456" s="12" t="str" cm="1">
        <f t="array" ref="O456">_xlfn.IFS(
    J456="Ter kennisgeving", "",
    AND(J456="Ter beoordeling", NOT(ISNUMBER(M456))), "",
    AND(J456="Ter beoordeling", N456="Ja", ISNUMBER(M456)), M456+7,
    AND(J456="Ter beoordeling", N456="Nee", ISNUMBER(M456)), M456+22,
    N456="", ""
)</f>
        <v/>
      </c>
      <c r="Q456" s="2"/>
      <c r="R456" s="10"/>
      <c r="S456" s="3"/>
    </row>
    <row r="457" spans="3:19" hidden="1" x14ac:dyDescent="0.25">
      <c r="C457" s="18"/>
      <c r="E457" s="4"/>
      <c r="H457" s="4"/>
      <c r="O457" s="12" t="str" cm="1">
        <f t="array" ref="O457">_xlfn.IFS(
    J457="Ter kennisgeving", "",
    AND(J457="Ter beoordeling", NOT(ISNUMBER(M457))), "",
    AND(J457="Ter beoordeling", N457="Ja", ISNUMBER(M457)), M457+7,
    AND(J457="Ter beoordeling", N457="Nee", ISNUMBER(M457)), M457+22,
    N457="", ""
)</f>
        <v/>
      </c>
      <c r="Q457" s="2"/>
      <c r="R457" s="10"/>
      <c r="S457" s="3"/>
    </row>
    <row r="458" spans="3:19" hidden="1" x14ac:dyDescent="0.25">
      <c r="C458" s="18"/>
      <c r="E458" s="4"/>
      <c r="H458" s="4"/>
      <c r="O458" s="12" t="str" cm="1">
        <f t="array" ref="O458">_xlfn.IFS(
    J458="Ter kennisgeving", "",
    AND(J458="Ter beoordeling", NOT(ISNUMBER(M458))), "",
    AND(J458="Ter beoordeling", N458="Ja", ISNUMBER(M458)), M458+7,
    AND(J458="Ter beoordeling", N458="Nee", ISNUMBER(M458)), M458+22,
    N458="", ""
)</f>
        <v/>
      </c>
      <c r="Q458" s="2"/>
      <c r="R458" s="10"/>
      <c r="S458" s="3"/>
    </row>
    <row r="459" spans="3:19" hidden="1" x14ac:dyDescent="0.25">
      <c r="C459" s="18"/>
      <c r="E459" s="4"/>
      <c r="H459" s="4"/>
      <c r="O459" s="12" t="str" cm="1">
        <f t="array" ref="O459">_xlfn.IFS(
    J459="Ter kennisgeving", "",
    AND(J459="Ter beoordeling", NOT(ISNUMBER(M459))), "",
    AND(J459="Ter beoordeling", N459="Ja", ISNUMBER(M459)), M459+7,
    AND(J459="Ter beoordeling", N459="Nee", ISNUMBER(M459)), M459+22,
    N459="", ""
)</f>
        <v/>
      </c>
      <c r="Q459" s="2"/>
      <c r="R459" s="10"/>
      <c r="S459" s="3"/>
    </row>
    <row r="460" spans="3:19" hidden="1" x14ac:dyDescent="0.25">
      <c r="C460" s="18"/>
      <c r="E460" s="4"/>
      <c r="H460" s="4"/>
      <c r="O460" s="12" t="str" cm="1">
        <f t="array" ref="O460">_xlfn.IFS(
    J460="Ter kennisgeving", "",
    AND(J460="Ter beoordeling", NOT(ISNUMBER(M460))), "",
    AND(J460="Ter beoordeling", N460="Ja", ISNUMBER(M460)), M460+7,
    AND(J460="Ter beoordeling", N460="Nee", ISNUMBER(M460)), M460+22,
    N460="", ""
)</f>
        <v/>
      </c>
      <c r="Q460" s="2"/>
      <c r="R460" s="10"/>
      <c r="S460" s="3"/>
    </row>
    <row r="461" spans="3:19" hidden="1" x14ac:dyDescent="0.25">
      <c r="C461" s="18"/>
      <c r="E461" s="4"/>
      <c r="H461" s="4"/>
      <c r="O461" s="12" t="str" cm="1">
        <f t="array" ref="O461">_xlfn.IFS(
    J461="Ter kennisgeving", "",
    AND(J461="Ter beoordeling", NOT(ISNUMBER(M461))), "",
    AND(J461="Ter beoordeling", N461="Ja", ISNUMBER(M461)), M461+7,
    AND(J461="Ter beoordeling", N461="Nee", ISNUMBER(M461)), M461+22,
    N461="", ""
)</f>
        <v/>
      </c>
      <c r="Q461" s="2"/>
      <c r="R461" s="10"/>
      <c r="S461" s="3"/>
    </row>
    <row r="462" spans="3:19" hidden="1" x14ac:dyDescent="0.25">
      <c r="C462" s="18"/>
      <c r="E462" s="4"/>
      <c r="H462" s="4"/>
      <c r="O462" s="12" t="str" cm="1">
        <f t="array" ref="O462">_xlfn.IFS(
    J462="Ter kennisgeving", "",
    AND(J462="Ter beoordeling", NOT(ISNUMBER(M462))), "",
    AND(J462="Ter beoordeling", N462="Ja", ISNUMBER(M462)), M462+7,
    AND(J462="Ter beoordeling", N462="Nee", ISNUMBER(M462)), M462+22,
    N462="", ""
)</f>
        <v/>
      </c>
      <c r="Q462" s="2"/>
      <c r="R462" s="10"/>
      <c r="S462" s="3"/>
    </row>
    <row r="463" spans="3:19" hidden="1" x14ac:dyDescent="0.25">
      <c r="C463" s="18"/>
      <c r="E463" s="4"/>
      <c r="H463" s="4"/>
      <c r="O463" s="12" t="str" cm="1">
        <f t="array" ref="O463">_xlfn.IFS(
    J463="Ter kennisgeving", "",
    AND(J463="Ter beoordeling", NOT(ISNUMBER(M463))), "",
    AND(J463="Ter beoordeling", N463="Ja", ISNUMBER(M463)), M463+7,
    AND(J463="Ter beoordeling", N463="Nee", ISNUMBER(M463)), M463+22,
    N463="", ""
)</f>
        <v/>
      </c>
      <c r="Q463" s="2"/>
      <c r="R463" s="10"/>
      <c r="S463" s="3"/>
    </row>
    <row r="464" spans="3:19" hidden="1" x14ac:dyDescent="0.25">
      <c r="C464" s="18"/>
      <c r="E464" s="4"/>
      <c r="H464" s="4"/>
      <c r="O464" s="12" t="str" cm="1">
        <f t="array" ref="O464">_xlfn.IFS(
    J464="Ter kennisgeving", "",
    AND(J464="Ter beoordeling", NOT(ISNUMBER(M464))), "",
    AND(J464="Ter beoordeling", N464="Ja", ISNUMBER(M464)), M464+7,
    AND(J464="Ter beoordeling", N464="Nee", ISNUMBER(M464)), M464+22,
    N464="", ""
)</f>
        <v/>
      </c>
      <c r="Q464" s="2"/>
      <c r="R464" s="10"/>
      <c r="S464" s="3"/>
    </row>
    <row r="465" spans="2:20" hidden="1" x14ac:dyDescent="0.25">
      <c r="C465" s="18"/>
      <c r="E465" s="4"/>
      <c r="H465" s="4"/>
      <c r="O465" s="12" t="str" cm="1">
        <f t="array" ref="O465">_xlfn.IFS(
    J465="Ter kennisgeving", "",
    AND(J465="Ter beoordeling", NOT(ISNUMBER(M465))), "",
    AND(J465="Ter beoordeling", N465="Ja", ISNUMBER(M465)), M465+7,
    AND(J465="Ter beoordeling", N465="Nee", ISNUMBER(M465)), M465+22,
    N465="", ""
)</f>
        <v/>
      </c>
      <c r="Q465" s="2"/>
      <c r="R465" s="10"/>
      <c r="S465" s="3"/>
    </row>
    <row r="466" spans="2:20" hidden="1" x14ac:dyDescent="0.25">
      <c r="C466" s="18"/>
      <c r="E466" s="4"/>
      <c r="H466" s="4"/>
      <c r="O466" s="12" t="str" cm="1">
        <f t="array" ref="O466">_xlfn.IFS(
    J466="Ter kennisgeving", "",
    AND(J466="Ter beoordeling", NOT(ISNUMBER(M466))), "",
    AND(J466="Ter beoordeling", N466="Ja", ISNUMBER(M466)), M466+7,
    AND(J466="Ter beoordeling", N466="Nee", ISNUMBER(M466)), M466+22,
    N466="", ""
)</f>
        <v/>
      </c>
      <c r="Q466" s="2"/>
      <c r="R466" s="10"/>
      <c r="S466" s="3"/>
    </row>
    <row r="467" spans="2:20" hidden="1" x14ac:dyDescent="0.25">
      <c r="C467" s="18"/>
      <c r="E467" s="4"/>
      <c r="H467" s="4"/>
      <c r="O467" s="12" t="str" cm="1">
        <f t="array" ref="O467">_xlfn.IFS(
    J467="Ter kennisgeving", "",
    AND(J467="Ter beoordeling", NOT(ISNUMBER(M467))), "",
    AND(J467="Ter beoordeling", N467="Ja", ISNUMBER(M467)), M467+7,
    AND(J467="Ter beoordeling", N467="Nee", ISNUMBER(M467)), M467+22,
    N467="", ""
)</f>
        <v/>
      </c>
      <c r="Q467" s="2"/>
      <c r="R467" s="10"/>
      <c r="S467" s="3"/>
    </row>
    <row r="468" spans="2:20" hidden="1" x14ac:dyDescent="0.25">
      <c r="C468" s="18"/>
      <c r="O468" s="12" t="str" cm="1">
        <f t="array" ref="O468">_xlfn.IFS(
    J468="Ter kennisgeving", "",
    AND(J468="Ter beoordeling", NOT(ISNUMBER(M468))), "",
    AND(J468="Ter beoordeling", N468="Ja", ISNUMBER(M468)), M468+7,
    AND(J468="Ter beoordeling", N468="Nee", ISNUMBER(M468)), M468+22,
    N468="", ""
)</f>
        <v/>
      </c>
      <c r="Q468" s="2"/>
      <c r="S468" s="3"/>
    </row>
    <row r="469" spans="2:20" ht="71.25" x14ac:dyDescent="0.25">
      <c r="B469" s="151" t="s">
        <v>609</v>
      </c>
      <c r="C469" s="153" t="s">
        <v>617</v>
      </c>
      <c r="D469" s="7" t="s">
        <v>279</v>
      </c>
      <c r="E469" s="150" t="s">
        <v>24</v>
      </c>
      <c r="F469" s="5" t="s">
        <v>611</v>
      </c>
      <c r="G469" s="5" t="s">
        <v>612</v>
      </c>
      <c r="H469" s="150" t="s">
        <v>40</v>
      </c>
      <c r="I469" s="152" t="s">
        <v>41</v>
      </c>
      <c r="J469" s="150" t="s">
        <v>29</v>
      </c>
      <c r="K469" s="49">
        <v>46057</v>
      </c>
      <c r="O469" s="12" t="str" cm="1">
        <f t="array" ref="O469">_xlfn.IFS(
    J469="Ter kennisgeving", "",
    AND(J469="Ter beoordeling", NOT(ISNUMBER(M469))), "",
    AND(J469="Ter beoordeling", N469="Ja", ISNUMBER(M469)), M469+7,
    AND(J469="Ter beoordeling", N469="Nee", ISNUMBER(M469)), M469+22,
    N469="", ""
)</f>
        <v/>
      </c>
      <c r="S469" s="3" t="s">
        <v>591</v>
      </c>
      <c r="T469" s="5" t="s">
        <v>614</v>
      </c>
    </row>
    <row r="470" spans="2:20" ht="42.75" x14ac:dyDescent="0.25">
      <c r="B470" s="151" t="s">
        <v>610</v>
      </c>
      <c r="C470" s="153" t="s">
        <v>616</v>
      </c>
      <c r="D470" s="7" t="s">
        <v>59</v>
      </c>
      <c r="E470" s="150" t="s">
        <v>100</v>
      </c>
      <c r="F470" s="5" t="s">
        <v>625</v>
      </c>
      <c r="G470" s="5" t="s">
        <v>613</v>
      </c>
      <c r="H470" s="150" t="s">
        <v>40</v>
      </c>
      <c r="I470" s="152" t="s">
        <v>41</v>
      </c>
      <c r="J470" s="150" t="s">
        <v>63</v>
      </c>
      <c r="K470" s="49">
        <v>46057</v>
      </c>
      <c r="O470" s="12" t="str" cm="1">
        <f t="array" ref="O470">_xlfn.IFS(
    J470="Ter kennisgeving", "",
    AND(J470="Ter beoordeling", NOT(ISNUMBER(M470))), "",
    AND(J470="Ter beoordeling", N470="Ja", ISNUMBER(M470)), M470+7,
    AND(J470="Ter beoordeling", N470="Nee", ISNUMBER(M470)), M470+22,
    N470="", ""
)</f>
        <v/>
      </c>
      <c r="S470" s="3"/>
    </row>
    <row r="471" spans="2:20" ht="85.5" x14ac:dyDescent="0.25">
      <c r="B471" s="151" t="s">
        <v>624</v>
      </c>
      <c r="C471" s="49">
        <v>46058</v>
      </c>
      <c r="D471" s="7" t="s">
        <v>87</v>
      </c>
      <c r="E471" s="5" t="s">
        <v>24</v>
      </c>
      <c r="F471" s="5" t="s">
        <v>77</v>
      </c>
      <c r="G471" s="5" t="s">
        <v>627</v>
      </c>
      <c r="H471" s="150" t="s">
        <v>40</v>
      </c>
      <c r="I471" s="49" t="s">
        <v>626</v>
      </c>
      <c r="J471" s="5" t="s">
        <v>63</v>
      </c>
      <c r="K471" s="49">
        <v>46058</v>
      </c>
      <c r="O471" s="12" t="str" cm="1">
        <f t="array" ref="O471">_xlfn.IFS(
    J471="Ter kennisgeving", "",
    AND(J471="Ter beoordeling", NOT(ISNUMBER(M471))), "",
    AND(J471="Ter beoordeling", N471="Ja", ISNUMBER(M471)), M471+7,
    AND(J471="Ter beoordeling", N471="Nee", ISNUMBER(M471)), M471+22,
    N471="", ""
)</f>
        <v/>
      </c>
      <c r="S471" s="3"/>
    </row>
    <row r="472" spans="2:20" x14ac:dyDescent="0.25">
      <c r="O472" s="12" t="str" cm="1">
        <f t="array" ref="O472">_xlfn.IFS(
    J472="Ter kennisgeving", "",
    AND(J472="Ter beoordeling", NOT(ISNUMBER(M472))), "",
    AND(J472="Ter beoordeling", N472="Ja", ISNUMBER(M472)), M472+7,
    AND(J472="Ter beoordeling", N472="Nee", ISNUMBER(M472)), M472+22,
    N472="", ""
)</f>
        <v/>
      </c>
      <c r="S472" s="3"/>
    </row>
    <row r="473" spans="2:20" x14ac:dyDescent="0.25">
      <c r="O473" s="12" t="str" cm="1">
        <f t="array" ref="O473">_xlfn.IFS(
    J473="Ter kennisgeving", "",
    AND(J473="Ter beoordeling", NOT(ISNUMBER(M473))), "",
    AND(J473="Ter beoordeling", N473="Ja", ISNUMBER(M473)), M473+7,
    AND(J473="Ter beoordeling", N473="Nee", ISNUMBER(M473)), M473+22,
    N473="", ""
)</f>
        <v/>
      </c>
      <c r="S473" s="3"/>
    </row>
    <row r="474" spans="2:20" x14ac:dyDescent="0.25">
      <c r="O474" s="12" t="str" cm="1">
        <f t="array" ref="O474">_xlfn.IFS(
    J474="Ter kennisgeving", "",
    AND(J474="Ter beoordeling", NOT(ISNUMBER(M474))), "",
    AND(J474="Ter beoordeling", N474="Ja", ISNUMBER(M474)), M474+7,
    AND(J474="Ter beoordeling", N474="Nee", ISNUMBER(M474)), M474+22,
    N474="", ""
)</f>
        <v/>
      </c>
      <c r="S474" s="3"/>
    </row>
    <row r="475" spans="2:20" x14ac:dyDescent="0.25">
      <c r="O475" s="12" t="str" cm="1">
        <f t="array" ref="O475">_xlfn.IFS(
    J475="Ter kennisgeving", "",
    AND(J475="Ter beoordeling", NOT(ISNUMBER(M475))), "",
    AND(J475="Ter beoordeling", N475="Ja", ISNUMBER(M475)), M475+7,
    AND(J475="Ter beoordeling", N475="Nee", ISNUMBER(M475)), M475+22,
    N475="", ""
)</f>
        <v/>
      </c>
      <c r="S475" s="3"/>
    </row>
    <row r="476" spans="2:20" x14ac:dyDescent="0.25">
      <c r="O476" s="12" t="str" cm="1">
        <f t="array" ref="O476">_xlfn.IFS(
    J476="Ter kennisgeving", "",
    AND(J476="Ter beoordeling", NOT(ISNUMBER(M476))), "",
    AND(J476="Ter beoordeling", N476="Ja", ISNUMBER(M476)), M476+7,
    AND(J476="Ter beoordeling", N476="Nee", ISNUMBER(M476)), M476+22,
    N476="", ""
)</f>
        <v/>
      </c>
      <c r="S476" s="3"/>
    </row>
    <row r="477" spans="2:20" x14ac:dyDescent="0.25">
      <c r="O477" s="12" t="str" cm="1">
        <f t="array" ref="O477">_xlfn.IFS(
    J477="Ter kennisgeving", "",
    AND(J477="Ter beoordeling", NOT(ISNUMBER(M477))), "",
    AND(J477="Ter beoordeling", N477="Ja", ISNUMBER(M477)), M477+7,
    AND(J477="Ter beoordeling", N477="Nee", ISNUMBER(M477)), M477+22,
    N477="", ""
)</f>
        <v/>
      </c>
      <c r="S477" s="3"/>
    </row>
    <row r="478" spans="2:20" x14ac:dyDescent="0.25">
      <c r="O478" s="12" t="str" cm="1">
        <f t="array" ref="O478">_xlfn.IFS(
    J478="Ter kennisgeving", "",
    AND(J478="Ter beoordeling", NOT(ISNUMBER(M478))), "",
    AND(J478="Ter beoordeling", N478="Ja", ISNUMBER(M478)), M478+7,
    AND(J478="Ter beoordeling", N478="Nee", ISNUMBER(M478)), M478+22,
    N478="", ""
)</f>
        <v/>
      </c>
      <c r="S478" s="3"/>
    </row>
    <row r="479" spans="2:20" x14ac:dyDescent="0.25">
      <c r="O479" s="12" t="str" cm="1">
        <f t="array" ref="O479">_xlfn.IFS(
    J479="Ter kennisgeving", "",
    AND(J479="Ter beoordeling", NOT(ISNUMBER(M479))), "",
    AND(J479="Ter beoordeling", N479="Ja", ISNUMBER(M479)), M479+7,
    AND(J479="Ter beoordeling", N479="Nee", ISNUMBER(M479)), M479+22,
    N479="", ""
)</f>
        <v/>
      </c>
      <c r="S479" s="3"/>
    </row>
    <row r="480" spans="2:20" x14ac:dyDescent="0.25">
      <c r="O480" s="12" t="str" cm="1">
        <f t="array" ref="O480">_xlfn.IFS(
    J480="Ter kennisgeving", "",
    AND(J480="Ter beoordeling", NOT(ISNUMBER(M480))), "",
    AND(J480="Ter beoordeling", N480="Ja", ISNUMBER(M480)), M480+7,
    AND(J480="Ter beoordeling", N480="Nee", ISNUMBER(M480)), M480+22,
    N480="", ""
)</f>
        <v/>
      </c>
      <c r="S480" s="3"/>
    </row>
    <row r="481" spans="15:19" x14ac:dyDescent="0.25">
      <c r="O481" s="12" t="str" cm="1">
        <f t="array" ref="O481">_xlfn.IFS(
    J481="Ter kennisgeving", "",
    AND(J481="Ter beoordeling", NOT(ISNUMBER(M481))), "",
    AND(J481="Ter beoordeling", N481="Ja", ISNUMBER(M481)), M481+7,
    AND(J481="Ter beoordeling", N481="Nee", ISNUMBER(M481)), M481+22,
    N481="", ""
)</f>
        <v/>
      </c>
      <c r="S481" s="3"/>
    </row>
    <row r="482" spans="15:19" x14ac:dyDescent="0.25">
      <c r="O482" s="12" t="str" cm="1">
        <f t="array" ref="O482">_xlfn.IFS(
    J482="Ter kennisgeving", "",
    AND(J482="Ter beoordeling", NOT(ISNUMBER(M482))), "",
    AND(J482="Ter beoordeling", N482="Ja", ISNUMBER(M482)), M482+7,
    AND(J482="Ter beoordeling", N482="Nee", ISNUMBER(M482)), M482+22,
    N482="", ""
)</f>
        <v/>
      </c>
      <c r="S482" s="3"/>
    </row>
    <row r="483" spans="15:19" x14ac:dyDescent="0.25">
      <c r="O483" s="12" t="str" cm="1">
        <f t="array" ref="O483">_xlfn.IFS(
    J483="Ter kennisgeving", "",
    AND(J483="Ter beoordeling", NOT(ISNUMBER(M483))), "",
    AND(J483="Ter beoordeling", N483="Ja", ISNUMBER(M483)), M483+7,
    AND(J483="Ter beoordeling", N483="Nee", ISNUMBER(M483)), M483+22,
    N483="", ""
)</f>
        <v/>
      </c>
      <c r="S483" s="3"/>
    </row>
    <row r="484" spans="15:19" x14ac:dyDescent="0.25">
      <c r="O484" s="12" t="str" cm="1">
        <f t="array" ref="O484">_xlfn.IFS(
    J484="Ter kennisgeving", "",
    AND(J484="Ter beoordeling", NOT(ISNUMBER(M484))), "",
    AND(J484="Ter beoordeling", N484="Ja", ISNUMBER(M484)), M484+7,
    AND(J484="Ter beoordeling", N484="Nee", ISNUMBER(M484)), M484+22,
    N484="", ""
)</f>
        <v/>
      </c>
      <c r="S484" s="3"/>
    </row>
    <row r="485" spans="15:19" x14ac:dyDescent="0.25">
      <c r="O485" s="12" t="str" cm="1">
        <f t="array" ref="O485">_xlfn.IFS(
    J485="Ter kennisgeving", "",
    AND(J485="Ter beoordeling", NOT(ISNUMBER(M485))), "",
    AND(J485="Ter beoordeling", N485="Ja", ISNUMBER(M485)), M485+7,
    AND(J485="Ter beoordeling", N485="Nee", ISNUMBER(M485)), M485+22,
    N485="", ""
)</f>
        <v/>
      </c>
      <c r="S485" s="3"/>
    </row>
    <row r="486" spans="15:19" x14ac:dyDescent="0.25">
      <c r="O486" s="12" t="str" cm="1">
        <f t="array" ref="O486">_xlfn.IFS(
    J486="Ter kennisgeving", "",
    AND(J486="Ter beoordeling", NOT(ISNUMBER(M486))), "",
    AND(J486="Ter beoordeling", N486="Ja", ISNUMBER(M486)), M486+7,
    AND(J486="Ter beoordeling", N486="Nee", ISNUMBER(M486)), M486+22,
    N486="", ""
)</f>
        <v/>
      </c>
      <c r="S486" s="3"/>
    </row>
    <row r="487" spans="15:19" x14ac:dyDescent="0.25">
      <c r="O487" s="12" t="str" cm="1">
        <f t="array" ref="O487">_xlfn.IFS(
    J487="Ter kennisgeving", "",
    AND(J487="Ter beoordeling", NOT(ISNUMBER(M487))), "",
    AND(J487="Ter beoordeling", N487="Ja", ISNUMBER(M487)), M487+7,
    AND(J487="Ter beoordeling", N487="Nee", ISNUMBER(M487)), M487+22,
    N487="", ""
)</f>
        <v/>
      </c>
      <c r="S487" s="3"/>
    </row>
    <row r="488" spans="15:19" x14ac:dyDescent="0.25">
      <c r="O488" s="12" t="str" cm="1">
        <f t="array" ref="O488">_xlfn.IFS(
    J488="Ter kennisgeving", "",
    AND(J488="Ter beoordeling", NOT(ISNUMBER(M488))), "",
    AND(J488="Ter beoordeling", N488="Ja", ISNUMBER(M488)), M488+7,
    AND(J488="Ter beoordeling", N488="Nee", ISNUMBER(M488)), M488+22,
    N488="", ""
)</f>
        <v/>
      </c>
      <c r="S488" s="3"/>
    </row>
    <row r="489" spans="15:19" x14ac:dyDescent="0.25">
      <c r="O489" s="12" t="str" cm="1">
        <f t="array" ref="O489">_xlfn.IFS(
    J489="Ter kennisgeving", "",
    AND(J489="Ter beoordeling", NOT(ISNUMBER(M489))), "",
    AND(J489="Ter beoordeling", N489="Ja", ISNUMBER(M489)), M489+7,
    AND(J489="Ter beoordeling", N489="Nee", ISNUMBER(M489)), M489+22,
    N489="", ""
)</f>
        <v/>
      </c>
      <c r="S489" s="3"/>
    </row>
    <row r="490" spans="15:19" x14ac:dyDescent="0.25">
      <c r="O490" s="12" t="str" cm="1">
        <f t="array" ref="O490">_xlfn.IFS(
    J490="Ter kennisgeving", "",
    AND(J490="Ter beoordeling", NOT(ISNUMBER(M490))), "",
    AND(J490="Ter beoordeling", N490="Ja", ISNUMBER(M490)), M490+7,
    AND(J490="Ter beoordeling", N490="Nee", ISNUMBER(M490)), M490+22,
    N490="", ""
)</f>
        <v/>
      </c>
      <c r="S490" s="3"/>
    </row>
    <row r="491" spans="15:19" x14ac:dyDescent="0.25">
      <c r="O491" s="12" t="str" cm="1">
        <f t="array" ref="O491">_xlfn.IFS(
    J491="Ter kennisgeving", "",
    AND(J491="Ter beoordeling", NOT(ISNUMBER(M491))), "",
    AND(J491="Ter beoordeling", N491="Ja", ISNUMBER(M491)), M491+7,
    AND(J491="Ter beoordeling", N491="Nee", ISNUMBER(M491)), M491+22,
    N491="", ""
)</f>
        <v/>
      </c>
      <c r="S491" s="3"/>
    </row>
    <row r="492" spans="15:19" x14ac:dyDescent="0.25">
      <c r="O492" s="12" t="str" cm="1">
        <f t="array" ref="O492">_xlfn.IFS(
    J492="Ter kennisgeving", "",
    AND(J492="Ter beoordeling", NOT(ISNUMBER(M492))), "",
    AND(J492="Ter beoordeling", N492="Ja", ISNUMBER(M492)), M492+7,
    AND(J492="Ter beoordeling", N492="Nee", ISNUMBER(M492)), M492+22,
    N492="", ""
)</f>
        <v/>
      </c>
      <c r="S492" s="3"/>
    </row>
    <row r="493" spans="15:19" x14ac:dyDescent="0.25">
      <c r="O493" s="12" t="str" cm="1">
        <f t="array" ref="O493">_xlfn.IFS(
    J493="Ter kennisgeving", "",
    AND(J493="Ter beoordeling", NOT(ISNUMBER(M493))), "",
    AND(J493="Ter beoordeling", N493="Ja", ISNUMBER(M493)), M493+7,
    AND(J493="Ter beoordeling", N493="Nee", ISNUMBER(M493)), M493+22,
    N493="", ""
)</f>
        <v/>
      </c>
      <c r="S493" s="3"/>
    </row>
    <row r="494" spans="15:19" x14ac:dyDescent="0.25">
      <c r="O494" s="12" t="str" cm="1">
        <f t="array" ref="O494">_xlfn.IFS(
    J494="Ter kennisgeving", "",
    AND(J494="Ter beoordeling", NOT(ISNUMBER(M494))), "",
    AND(J494="Ter beoordeling", N494="Ja", ISNUMBER(M494)), M494+7,
    AND(J494="Ter beoordeling", N494="Nee", ISNUMBER(M494)), M494+22,
    N494="", ""
)</f>
        <v/>
      </c>
      <c r="S494" s="3"/>
    </row>
    <row r="495" spans="15:19" x14ac:dyDescent="0.25">
      <c r="O495" s="12" t="str" cm="1">
        <f t="array" ref="O495">_xlfn.IFS(
    J495="Ter kennisgeving", "",
    AND(J495="Ter beoordeling", NOT(ISNUMBER(M495))), "",
    AND(J495="Ter beoordeling", N495="Ja", ISNUMBER(M495)), M495+7,
    AND(J495="Ter beoordeling", N495="Nee", ISNUMBER(M495)), M495+22,
    N495="", ""
)</f>
        <v/>
      </c>
      <c r="S495" s="3"/>
    </row>
    <row r="496" spans="15:19" x14ac:dyDescent="0.25">
      <c r="O496" s="12" t="str" cm="1">
        <f t="array" ref="O496">_xlfn.IFS(
    J496="Ter kennisgeving", "",
    AND(J496="Ter beoordeling", NOT(ISNUMBER(M496))), "",
    AND(J496="Ter beoordeling", N496="Ja", ISNUMBER(M496)), M496+7,
    AND(J496="Ter beoordeling", N496="Nee", ISNUMBER(M496)), M496+22,
    N496="", ""
)</f>
        <v/>
      </c>
      <c r="S496" s="3"/>
    </row>
    <row r="497" spans="15:19" x14ac:dyDescent="0.25">
      <c r="O497" s="12" t="str" cm="1">
        <f t="array" ref="O497">_xlfn.IFS(
    J497="Ter kennisgeving", "",
    AND(J497="Ter beoordeling", NOT(ISNUMBER(M497))), "",
    AND(J497="Ter beoordeling", N497="Ja", ISNUMBER(M497)), M497+7,
    AND(J497="Ter beoordeling", N497="Nee", ISNUMBER(M497)), M497+22,
    N497="", ""
)</f>
        <v/>
      </c>
      <c r="S497" s="3"/>
    </row>
    <row r="498" spans="15:19" x14ac:dyDescent="0.25">
      <c r="O498" s="12" t="str" cm="1">
        <f t="array" ref="O498">_xlfn.IFS(
    J498="Ter kennisgeving", "",
    AND(J498="Ter beoordeling", NOT(ISNUMBER(M498))), "",
    AND(J498="Ter beoordeling", N498="Ja", ISNUMBER(M498)), M498+7,
    AND(J498="Ter beoordeling", N498="Nee", ISNUMBER(M498)), M498+22,
    N498="", ""
)</f>
        <v/>
      </c>
      <c r="S498" s="3"/>
    </row>
    <row r="499" spans="15:19" x14ac:dyDescent="0.25">
      <c r="O499" s="12" t="str" cm="1">
        <f t="array" ref="O499">_xlfn.IFS(
    J499="Ter kennisgeving", "",
    AND(J499="Ter beoordeling", NOT(ISNUMBER(M499))), "",
    AND(J499="Ter beoordeling", N499="Ja", ISNUMBER(M499)), M499+7,
    AND(J499="Ter beoordeling", N499="Nee", ISNUMBER(M499)), M499+22,
    N499="", ""
)</f>
        <v/>
      </c>
      <c r="S499" s="3"/>
    </row>
    <row r="500" spans="15:19" x14ac:dyDescent="0.25">
      <c r="O500" s="12" t="str" cm="1">
        <f t="array" ref="O500">_xlfn.IFS(
    J500="Ter kennisgeving", "",
    AND(J500="Ter beoordeling", NOT(ISNUMBER(M500))), "",
    AND(J500="Ter beoordeling", N500="Ja", ISNUMBER(M500)), M500+7,
    AND(J500="Ter beoordeling", N500="Nee", ISNUMBER(M500)), M500+22,
    N500="", ""
)</f>
        <v/>
      </c>
      <c r="S500" s="3"/>
    </row>
    <row r="501" spans="15:19" x14ac:dyDescent="0.25">
      <c r="O501" s="12" t="str" cm="1">
        <f t="array" ref="O501">_xlfn.IFS(
    J501="Ter kennisgeving", "",
    AND(J501="Ter beoordeling", NOT(ISNUMBER(M501))), "",
    AND(J501="Ter beoordeling", N501="Ja", ISNUMBER(M501)), M501+7,
    AND(J501="Ter beoordeling", N501="Nee", ISNUMBER(M501)), M501+22,
    N501="", ""
)</f>
        <v/>
      </c>
      <c r="S501" s="3"/>
    </row>
    <row r="502" spans="15:19" x14ac:dyDescent="0.25">
      <c r="O502" s="12" t="str" cm="1">
        <f t="array" ref="O502">_xlfn.IFS(
    J502="Ter kennisgeving", "",
    AND(J502="Ter beoordeling", NOT(ISNUMBER(M502))), "",
    AND(J502="Ter beoordeling", N502="Ja", ISNUMBER(M502)), M502+7,
    AND(J502="Ter beoordeling", N502="Nee", ISNUMBER(M502)), M502+22,
    N502="", ""
)</f>
        <v/>
      </c>
      <c r="S502" s="3"/>
    </row>
    <row r="503" spans="15:19" x14ac:dyDescent="0.25">
      <c r="O503" s="12" t="str" cm="1">
        <f t="array" ref="O503">_xlfn.IFS(
    J503="Ter kennisgeving", "",
    AND(J503="Ter beoordeling", NOT(ISNUMBER(M503))), "",
    AND(J503="Ter beoordeling", N503="Ja", ISNUMBER(M503)), M503+7,
    AND(J503="Ter beoordeling", N503="Nee", ISNUMBER(M503)), M503+22,
    N503="", ""
)</f>
        <v/>
      </c>
      <c r="S503" s="3"/>
    </row>
    <row r="504" spans="15:19" x14ac:dyDescent="0.25">
      <c r="O504" s="12" t="str" cm="1">
        <f t="array" ref="O504">_xlfn.IFS(
    J504="Ter kennisgeving", "",
    AND(J504="Ter beoordeling", NOT(ISNUMBER(M504))), "",
    AND(J504="Ter beoordeling", N504="Ja", ISNUMBER(M504)), M504+7,
    AND(J504="Ter beoordeling", N504="Nee", ISNUMBER(M504)), M504+22,
    N504="", ""
)</f>
        <v/>
      </c>
      <c r="S504" s="3"/>
    </row>
    <row r="505" spans="15:19" x14ac:dyDescent="0.25">
      <c r="O505" s="12" t="str" cm="1">
        <f t="array" ref="O505">_xlfn.IFS(
    J505="Ter kennisgeving", "",
    AND(J505="Ter beoordeling", NOT(ISNUMBER(M505))), "",
    AND(J505="Ter beoordeling", N505="Ja", ISNUMBER(M505)), M505+7,
    AND(J505="Ter beoordeling", N505="Nee", ISNUMBER(M505)), M505+22,
    N505="", ""
)</f>
        <v/>
      </c>
      <c r="S505" s="3"/>
    </row>
    <row r="506" spans="15:19" x14ac:dyDescent="0.25">
      <c r="O506" s="12" t="str" cm="1">
        <f t="array" ref="O506">_xlfn.IFS(
    J506="Ter kennisgeving", "",
    AND(J506="Ter beoordeling", NOT(ISNUMBER(M506))), "",
    AND(J506="Ter beoordeling", N506="Ja", ISNUMBER(M506)), M506+7,
    AND(J506="Ter beoordeling", N506="Nee", ISNUMBER(M506)), M506+22,
    N506="", ""
)</f>
        <v/>
      </c>
      <c r="S506" s="3"/>
    </row>
    <row r="507" spans="15:19" x14ac:dyDescent="0.25">
      <c r="O507" s="12" t="str" cm="1">
        <f t="array" ref="O507">_xlfn.IFS(
    J507="Ter kennisgeving", "",
    AND(J507="Ter beoordeling", NOT(ISNUMBER(M507))), "",
    AND(J507="Ter beoordeling", N507="Ja", ISNUMBER(M507)), M507+7,
    AND(J507="Ter beoordeling", N507="Nee", ISNUMBER(M507)), M507+22,
    N507="", ""
)</f>
        <v/>
      </c>
      <c r="S507" s="3"/>
    </row>
    <row r="508" spans="15:19" x14ac:dyDescent="0.25">
      <c r="O508" s="12" t="str" cm="1">
        <f t="array" ref="O508">_xlfn.IFS(
    J508="Ter kennisgeving", "",
    AND(J508="Ter beoordeling", NOT(ISNUMBER(M508))), "",
    AND(J508="Ter beoordeling", N508="Ja", ISNUMBER(M508)), M508+7,
    AND(J508="Ter beoordeling", N508="Nee", ISNUMBER(M508)), M508+22,
    N508="", ""
)</f>
        <v/>
      </c>
      <c r="S508" s="3"/>
    </row>
    <row r="509" spans="15:19" x14ac:dyDescent="0.25">
      <c r="S509" s="3"/>
    </row>
    <row r="510" spans="15:19" x14ac:dyDescent="0.25">
      <c r="S510" s="3"/>
    </row>
    <row r="511" spans="15:19" x14ac:dyDescent="0.25">
      <c r="S511" s="3"/>
    </row>
    <row r="512" spans="15:19" x14ac:dyDescent="0.25">
      <c r="S512" s="3"/>
    </row>
    <row r="513" spans="19:19" x14ac:dyDescent="0.25">
      <c r="S513" s="3"/>
    </row>
    <row r="514" spans="19:19" x14ac:dyDescent="0.25">
      <c r="S514" s="3"/>
    </row>
    <row r="515" spans="19:19" x14ac:dyDescent="0.25">
      <c r="S515" s="3"/>
    </row>
    <row r="516" spans="19:19" x14ac:dyDescent="0.25">
      <c r="S516" s="3"/>
    </row>
    <row r="517" spans="19:19" x14ac:dyDescent="0.25">
      <c r="S517" s="3"/>
    </row>
    <row r="518" spans="19:19" x14ac:dyDescent="0.25">
      <c r="S518" s="3"/>
    </row>
    <row r="519" spans="19:19" x14ac:dyDescent="0.25">
      <c r="S519" s="3"/>
    </row>
    <row r="520" spans="19:19" x14ac:dyDescent="0.25">
      <c r="S520" s="3"/>
    </row>
    <row r="521" spans="19:19" x14ac:dyDescent="0.25">
      <c r="S521" s="3"/>
    </row>
    <row r="522" spans="19:19" x14ac:dyDescent="0.25">
      <c r="S522" s="3"/>
    </row>
    <row r="523" spans="19:19" x14ac:dyDescent="0.25">
      <c r="S523" s="3"/>
    </row>
    <row r="524" spans="19:19" x14ac:dyDescent="0.25">
      <c r="S524" s="3"/>
    </row>
    <row r="525" spans="19:19" x14ac:dyDescent="0.25">
      <c r="S525" s="3"/>
    </row>
    <row r="526" spans="19:19" x14ac:dyDescent="0.25">
      <c r="S526" s="3"/>
    </row>
    <row r="527" spans="19:19" x14ac:dyDescent="0.25">
      <c r="S527" s="3"/>
    </row>
    <row r="528" spans="19:19" x14ac:dyDescent="0.25">
      <c r="S528" s="3"/>
    </row>
    <row r="529" spans="19:19" x14ac:dyDescent="0.25">
      <c r="S529" s="3"/>
    </row>
    <row r="530" spans="19:19" x14ac:dyDescent="0.25">
      <c r="S530" s="3"/>
    </row>
    <row r="531" spans="19:19" x14ac:dyDescent="0.25">
      <c r="S531" s="3"/>
    </row>
    <row r="532" spans="19:19" x14ac:dyDescent="0.25">
      <c r="S532" s="3"/>
    </row>
    <row r="533" spans="19:19" x14ac:dyDescent="0.25">
      <c r="S533" s="3"/>
    </row>
    <row r="534" spans="19:19" x14ac:dyDescent="0.25">
      <c r="S534" s="3"/>
    </row>
    <row r="535" spans="19:19" x14ac:dyDescent="0.25">
      <c r="S535" s="3"/>
    </row>
    <row r="536" spans="19:19" x14ac:dyDescent="0.25">
      <c r="S536" s="3"/>
    </row>
    <row r="537" spans="19:19" x14ac:dyDescent="0.25">
      <c r="S537" s="3"/>
    </row>
    <row r="538" spans="19:19" x14ac:dyDescent="0.25">
      <c r="S538" s="3"/>
    </row>
    <row r="539" spans="19:19" x14ac:dyDescent="0.25">
      <c r="S539" s="3"/>
    </row>
    <row r="540" spans="19:19" x14ac:dyDescent="0.25">
      <c r="S540" s="3"/>
    </row>
    <row r="541" spans="19:19" x14ac:dyDescent="0.25">
      <c r="S541" s="3"/>
    </row>
    <row r="542" spans="19:19" x14ac:dyDescent="0.25">
      <c r="S542" s="3"/>
    </row>
    <row r="543" spans="19:19" x14ac:dyDescent="0.25">
      <c r="S543" s="3"/>
    </row>
    <row r="544" spans="19:19" x14ac:dyDescent="0.25">
      <c r="S544" s="3"/>
    </row>
    <row r="545" spans="19:19" x14ac:dyDescent="0.25">
      <c r="S545" s="3"/>
    </row>
    <row r="546" spans="19:19" x14ac:dyDescent="0.25">
      <c r="S546" s="3"/>
    </row>
    <row r="547" spans="19:19" x14ac:dyDescent="0.25">
      <c r="S547" s="3"/>
    </row>
    <row r="548" spans="19:19" x14ac:dyDescent="0.25">
      <c r="S548" s="3"/>
    </row>
    <row r="549" spans="19:19" x14ac:dyDescent="0.25">
      <c r="S549" s="3"/>
    </row>
    <row r="550" spans="19:19" x14ac:dyDescent="0.25">
      <c r="S550" s="3"/>
    </row>
    <row r="551" spans="19:19" x14ac:dyDescent="0.25">
      <c r="S551" s="3"/>
    </row>
    <row r="552" spans="19:19" x14ac:dyDescent="0.25">
      <c r="S552" s="3"/>
    </row>
    <row r="553" spans="19:19" x14ac:dyDescent="0.25">
      <c r="S553" s="3"/>
    </row>
    <row r="554" spans="19:19" x14ac:dyDescent="0.25">
      <c r="S554" s="3"/>
    </row>
    <row r="555" spans="19:19" x14ac:dyDescent="0.25">
      <c r="S555" s="3"/>
    </row>
    <row r="556" spans="19:19" x14ac:dyDescent="0.25">
      <c r="S556" s="3"/>
    </row>
    <row r="557" spans="19:19" x14ac:dyDescent="0.25">
      <c r="S557" s="3"/>
    </row>
    <row r="558" spans="19:19" x14ac:dyDescent="0.25">
      <c r="S558" s="3"/>
    </row>
    <row r="559" spans="19:19" x14ac:dyDescent="0.25">
      <c r="S559" s="3"/>
    </row>
    <row r="560" spans="19:19" x14ac:dyDescent="0.25">
      <c r="S560" s="3"/>
    </row>
    <row r="561" spans="19:19" x14ac:dyDescent="0.25">
      <c r="S561" s="3"/>
    </row>
    <row r="562" spans="19:19" x14ac:dyDescent="0.25">
      <c r="S562" s="3"/>
    </row>
    <row r="563" spans="19:19" x14ac:dyDescent="0.25">
      <c r="S563" s="3"/>
    </row>
    <row r="564" spans="19:19" x14ac:dyDescent="0.25">
      <c r="S564" s="3"/>
    </row>
    <row r="565" spans="19:19" x14ac:dyDescent="0.25">
      <c r="S565" s="3"/>
    </row>
    <row r="566" spans="19:19" x14ac:dyDescent="0.25">
      <c r="S566" s="3"/>
    </row>
    <row r="567" spans="19:19" x14ac:dyDescent="0.25">
      <c r="S567" s="3"/>
    </row>
    <row r="568" spans="19:19" x14ac:dyDescent="0.25">
      <c r="S568" s="3"/>
    </row>
    <row r="569" spans="19:19" x14ac:dyDescent="0.25">
      <c r="S569" s="3"/>
    </row>
    <row r="570" spans="19:19" x14ac:dyDescent="0.25">
      <c r="S570" s="3"/>
    </row>
    <row r="571" spans="19:19" x14ac:dyDescent="0.25">
      <c r="S571" s="3"/>
    </row>
    <row r="572" spans="19:19" x14ac:dyDescent="0.25">
      <c r="S572" s="3"/>
    </row>
    <row r="573" spans="19:19" x14ac:dyDescent="0.25">
      <c r="S573" s="3"/>
    </row>
    <row r="574" spans="19:19" x14ac:dyDescent="0.25">
      <c r="S574" s="3"/>
    </row>
    <row r="575" spans="19:19" x14ac:dyDescent="0.25">
      <c r="S575" s="3"/>
    </row>
    <row r="576" spans="19:19" x14ac:dyDescent="0.25">
      <c r="S576" s="3"/>
    </row>
    <row r="577" spans="19:19" x14ac:dyDescent="0.25">
      <c r="S577" s="3"/>
    </row>
    <row r="578" spans="19:19" x14ac:dyDescent="0.25">
      <c r="S578" s="3"/>
    </row>
    <row r="579" spans="19:19" x14ac:dyDescent="0.25">
      <c r="S579" s="3"/>
    </row>
    <row r="580" spans="19:19" x14ac:dyDescent="0.25">
      <c r="S580" s="3"/>
    </row>
    <row r="581" spans="19:19" x14ac:dyDescent="0.25">
      <c r="S581" s="3"/>
    </row>
    <row r="582" spans="19:19" x14ac:dyDescent="0.25">
      <c r="S582" s="3"/>
    </row>
    <row r="583" spans="19:19" x14ac:dyDescent="0.25">
      <c r="S583" s="3"/>
    </row>
    <row r="584" spans="19:19" x14ac:dyDescent="0.25">
      <c r="S584" s="3"/>
    </row>
    <row r="585" spans="19:19" x14ac:dyDescent="0.25">
      <c r="S585" s="3"/>
    </row>
    <row r="586" spans="19:19" x14ac:dyDescent="0.25">
      <c r="S586" s="3"/>
    </row>
    <row r="587" spans="19:19" x14ac:dyDescent="0.25">
      <c r="S587" s="3"/>
    </row>
    <row r="588" spans="19:19" x14ac:dyDescent="0.25">
      <c r="S588" s="3"/>
    </row>
    <row r="589" spans="19:19" x14ac:dyDescent="0.25">
      <c r="S589" s="3"/>
    </row>
    <row r="590" spans="19:19" x14ac:dyDescent="0.25">
      <c r="S590" s="3"/>
    </row>
    <row r="591" spans="19:19" x14ac:dyDescent="0.25">
      <c r="S591" s="3"/>
    </row>
    <row r="592" spans="19:19" x14ac:dyDescent="0.25">
      <c r="S592" s="3"/>
    </row>
    <row r="593" spans="19:19" x14ac:dyDescent="0.25">
      <c r="S593" s="3"/>
    </row>
    <row r="594" spans="19:19" x14ac:dyDescent="0.25">
      <c r="S594" s="3"/>
    </row>
    <row r="595" spans="19:19" x14ac:dyDescent="0.25">
      <c r="S595" s="3"/>
    </row>
    <row r="596" spans="19:19" x14ac:dyDescent="0.25">
      <c r="S596" s="3"/>
    </row>
    <row r="597" spans="19:19" x14ac:dyDescent="0.25">
      <c r="S597" s="3"/>
    </row>
    <row r="598" spans="19:19" x14ac:dyDescent="0.25">
      <c r="S598" s="3"/>
    </row>
    <row r="599" spans="19:19" x14ac:dyDescent="0.25">
      <c r="S599" s="3"/>
    </row>
    <row r="600" spans="19:19" x14ac:dyDescent="0.25">
      <c r="S600" s="3"/>
    </row>
    <row r="601" spans="19:19" x14ac:dyDescent="0.25">
      <c r="S601" s="3"/>
    </row>
    <row r="602" spans="19:19" x14ac:dyDescent="0.25">
      <c r="S602" s="3"/>
    </row>
    <row r="603" spans="19:19" x14ac:dyDescent="0.25">
      <c r="S603" s="3"/>
    </row>
    <row r="604" spans="19:19" x14ac:dyDescent="0.25">
      <c r="S604" s="3"/>
    </row>
    <row r="605" spans="19:19" x14ac:dyDescent="0.25">
      <c r="S605" s="3"/>
    </row>
    <row r="606" spans="19:19" x14ac:dyDescent="0.25">
      <c r="S606" s="3"/>
    </row>
    <row r="607" spans="19:19" x14ac:dyDescent="0.25">
      <c r="S607" s="3"/>
    </row>
    <row r="608" spans="19:19" x14ac:dyDescent="0.25">
      <c r="S608" s="3"/>
    </row>
    <row r="609" spans="19:19" x14ac:dyDescent="0.25">
      <c r="S609" s="3"/>
    </row>
    <row r="610" spans="19:19" x14ac:dyDescent="0.25">
      <c r="S610" s="3"/>
    </row>
    <row r="611" spans="19:19" x14ac:dyDescent="0.25">
      <c r="S611" s="3"/>
    </row>
    <row r="612" spans="19:19" x14ac:dyDescent="0.25">
      <c r="S612" s="3"/>
    </row>
    <row r="613" spans="19:19" x14ac:dyDescent="0.25">
      <c r="S613" s="3"/>
    </row>
    <row r="614" spans="19:19" x14ac:dyDescent="0.25">
      <c r="S614" s="3"/>
    </row>
    <row r="615" spans="19:19" x14ac:dyDescent="0.25">
      <c r="S615" s="3"/>
    </row>
    <row r="616" spans="19:19" x14ac:dyDescent="0.25">
      <c r="S616" s="3"/>
    </row>
    <row r="617" spans="19:19" x14ac:dyDescent="0.25">
      <c r="S617" s="3"/>
    </row>
    <row r="618" spans="19:19" x14ac:dyDescent="0.25">
      <c r="S618" s="3"/>
    </row>
    <row r="619" spans="19:19" x14ac:dyDescent="0.25">
      <c r="S619" s="3"/>
    </row>
  </sheetData>
  <autoFilter ref="B10:S471" xr:uid="{5FC816BD-12F1-4597-8934-57B86CA398F5}">
    <filterColumn colId="0">
      <filters>
        <filter val="S25034"/>
        <filter val="S25044"/>
        <filter val="S25045"/>
        <filter val="S25046"/>
        <filter val="S25051"/>
        <filter val="S25054"/>
        <filter val="S25056"/>
        <filter val="S25057"/>
        <filter val="S25058"/>
        <filter val="S25059"/>
        <filter val="S25060"/>
        <filter val="S25061"/>
        <filter val="S26001"/>
        <filter val="S26002"/>
        <filter val="S26003"/>
        <filter val="S26004"/>
        <filter val="S26005"/>
      </filters>
    </filterColumn>
  </autoFilter>
  <mergeCells count="2">
    <mergeCell ref="M9:P9"/>
    <mergeCell ref="Q9:T9"/>
  </mergeCells>
  <phoneticPr fontId="5" type="noConversion"/>
  <conditionalFormatting sqref="B11:B23">
    <cfRule type="expression" dxfId="93" priority="21">
      <formula>$A11&lt;&gt;""</formula>
    </cfRule>
  </conditionalFormatting>
  <conditionalFormatting sqref="B26:B27">
    <cfRule type="expression" dxfId="92" priority="9">
      <formula>$A26&lt;&gt;""</formula>
    </cfRule>
  </conditionalFormatting>
  <conditionalFormatting sqref="B469:B471">
    <cfRule type="expression" dxfId="91" priority="4">
      <formula>$A469&lt;&gt;""</formula>
    </cfRule>
  </conditionalFormatting>
  <conditionalFormatting sqref="B11:T518">
    <cfRule type="expression" dxfId="90" priority="34">
      <formula>$B11&lt;&gt;""</formula>
    </cfRule>
  </conditionalFormatting>
  <conditionalFormatting sqref="G26:I26">
    <cfRule type="containsText" dxfId="89" priority="10" operator="containsText" text="Voltooid">
      <formula>NOT(ISERROR(SEARCH("Voltooid",G26)))</formula>
    </cfRule>
    <cfRule type="containsText" dxfId="88" priority="11" operator="containsText" text="Ingetrokken">
      <formula>NOT(ISERROR(SEARCH("Ingetrokken",G26)))</formula>
    </cfRule>
    <cfRule type="containsText" dxfId="87" priority="12" operator="containsText" text="Spoed">
      <formula>NOT(ISERROR(SEARCH("Spoed",G26)))</formula>
    </cfRule>
  </conditionalFormatting>
  <conditionalFormatting sqref="H471">
    <cfRule type="containsText" dxfId="86" priority="1" operator="containsText" text="Voltooid">
      <formula>NOT(ISERROR(SEARCH("Voltooid",H471)))</formula>
    </cfRule>
  </conditionalFormatting>
  <conditionalFormatting sqref="H11:I25 H27:I203">
    <cfRule type="containsText" dxfId="85" priority="31" operator="containsText" text="Voltooid">
      <formula>NOT(ISERROR(SEARCH("Voltooid",H11)))</formula>
    </cfRule>
  </conditionalFormatting>
  <conditionalFormatting sqref="H11:I25 H27:I515">
    <cfRule type="containsText" dxfId="84" priority="32" operator="containsText" text="Ingetrokken">
      <formula>NOT(ISERROR(SEARCH("Ingetrokken",H11)))</formula>
    </cfRule>
    <cfRule type="containsText" dxfId="83" priority="33" operator="containsText" text="Spoed">
      <formula>NOT(ISERROR(SEARCH("Spoed",H11)))</formula>
    </cfRule>
  </conditionalFormatting>
  <conditionalFormatting sqref="H469:I470">
    <cfRule type="containsText" dxfId="82" priority="2" operator="containsText" text="Voltooid">
      <formula>NOT(ISERROR(SEARCH("Voltooid",H469)))</formula>
    </cfRule>
  </conditionalFormatting>
  <conditionalFormatting sqref="K11:L515">
    <cfRule type="expression" dxfId="81" priority="8">
      <formula>AND(NOT(ISBLANK(K11)),(J11="Ter kennisgeving"))</formula>
    </cfRule>
    <cfRule type="expression" dxfId="80" priority="26">
      <formula>$S11="Afgerond"</formula>
    </cfRule>
    <cfRule type="expression" dxfId="79" priority="45">
      <formula>AND(NOT(ISBLANK(K11)),NOT(ISBLANK(K11)))</formula>
    </cfRule>
  </conditionalFormatting>
  <conditionalFormatting sqref="M11:N515">
    <cfRule type="expression" dxfId="78" priority="378">
      <formula>AND(NOT(ISBLANK(J11)),(H11="Ter kennisgeving"))</formula>
    </cfRule>
    <cfRule type="expression" dxfId="77" priority="379">
      <formula>$S11="Afgerond"</formula>
    </cfRule>
    <cfRule type="expression" dxfId="76" priority="380">
      <formula>AND(NOT(ISBLANK(M11)),NOT(ISBLANK(M11)))</formula>
    </cfRule>
  </conditionalFormatting>
  <conditionalFormatting sqref="M11:N1002">
    <cfRule type="expression" dxfId="75" priority="18">
      <formula>AND($J11="Ter kennisgeving", NOT(ISBLANK($L11)))</formula>
    </cfRule>
  </conditionalFormatting>
  <conditionalFormatting sqref="O11:O515">
    <cfRule type="expression" dxfId="74" priority="42">
      <formula>AND(O11&lt;TODAY(),ISNUMBER(O11))</formula>
    </cfRule>
  </conditionalFormatting>
  <conditionalFormatting sqref="O11:P515">
    <cfRule type="expression" dxfId="73" priority="24">
      <formula>$S11="Afgerond"</formula>
    </cfRule>
  </conditionalFormatting>
  <conditionalFormatting sqref="O11:P1002">
    <cfRule type="expression" dxfId="72" priority="5">
      <formula>AND($J11="Ter kennisgeving", NOT(ISBLANK($L11)))</formula>
    </cfRule>
    <cfRule type="expression" dxfId="71" priority="7">
      <formula>" =OF(     EN($J11=""Ter kennisgeving""; NIET(ISLEEG($L11)));     EN($J11=""Ter beoordeling""; ISGETAL($M11)) )"</formula>
    </cfRule>
  </conditionalFormatting>
  <conditionalFormatting sqref="P11:P1002">
    <cfRule type="expression" dxfId="70" priority="6">
      <formula>$P11="Ja"</formula>
    </cfRule>
  </conditionalFormatting>
  <conditionalFormatting sqref="Q11:Q515">
    <cfRule type="expression" dxfId="69" priority="40">
      <formula>AND(NOT(ISBLANK(Q11)),NOT(ISBLANK(Q11)))</formula>
    </cfRule>
  </conditionalFormatting>
  <conditionalFormatting sqref="Q11:R515">
    <cfRule type="expression" dxfId="68" priority="23">
      <formula>$S11="Afgerond"</formula>
    </cfRule>
  </conditionalFormatting>
  <conditionalFormatting sqref="R11:R515">
    <cfRule type="expression" dxfId="67" priority="377">
      <formula>AND(NOT(ISBLANK(L11)),NOT(ISBLANK(Q11)))</formula>
    </cfRule>
  </conditionalFormatting>
  <conditionalFormatting sqref="S11:S515">
    <cfRule type="expression" dxfId="66" priority="30">
      <formula>OR($S11="On-hold",$S11="Ingetrokken",$S11="Afgerond")</formula>
    </cfRule>
  </conditionalFormatting>
  <conditionalFormatting sqref="T11:T23">
    <cfRule type="expression" dxfId="65" priority="13">
      <formula>$A11&lt;&gt;""</formula>
    </cfRule>
  </conditionalFormatting>
  <hyperlinks>
    <hyperlink ref="B11" r:id="rId1" xr:uid="{1DDF69FF-F31A-4646-BF67-C1F2001D7366}"/>
    <hyperlink ref="B12:B14" r:id="rId2" display="S25044" xr:uid="{1D1D0898-A911-49F7-A896-FE4A2DA1DB44}"/>
    <hyperlink ref="B12" r:id="rId3" xr:uid="{9F893A44-EB09-44DA-B1D5-E496E0A0992D}"/>
    <hyperlink ref="B13" r:id="rId4" xr:uid="{7133A0C4-B752-49B5-B2CC-15BFDD8141C2}"/>
    <hyperlink ref="B14" r:id="rId5" xr:uid="{50AA3FD4-CF79-4A9C-B326-DC35FE246C99}"/>
    <hyperlink ref="B15" r:id="rId6" xr:uid="{8EF6D2BE-B743-4021-B897-DFE9DF2614D3}"/>
    <hyperlink ref="B16" r:id="rId7" xr:uid="{5FA1D94D-379A-41B2-9A6B-DAC222D25400}"/>
    <hyperlink ref="B17" r:id="rId8" display="S25056" xr:uid="{8518C73A-3904-40BF-B71A-96D9CD053EF4}"/>
    <hyperlink ref="B18" r:id="rId9" xr:uid="{B4006FC0-0C03-4973-9393-D64786EDE0C9}"/>
    <hyperlink ref="B19" r:id="rId10" xr:uid="{E073290C-BEF1-438B-8F5F-EA0298B0285E}"/>
    <hyperlink ref="B20:B21" r:id="rId11" display="S25057" xr:uid="{9F8E39C1-CCD8-423B-A216-5BE983851072}"/>
    <hyperlink ref="B20" r:id="rId12" xr:uid="{5940770D-3A8B-41D3-A3F7-BA8EE099D628}"/>
    <hyperlink ref="B21" r:id="rId13" xr:uid="{FAEB7AA7-1D95-4E06-A9E3-B717AB0D542E}"/>
    <hyperlink ref="B22" r:id="rId14" xr:uid="{21102122-2861-454D-8BA1-B3B36A4A3F24}"/>
    <hyperlink ref="B23" r:id="rId15" xr:uid="{27AC88E7-998F-481A-BD92-D9DFD5ABD176}"/>
    <hyperlink ref="B26" r:id="rId16" xr:uid="{8D12AC06-9047-4256-9779-327611FB91F1}"/>
    <hyperlink ref="B27" r:id="rId17" xr:uid="{20B3334C-A8A9-4399-A17F-C12FA480C2C1}"/>
    <hyperlink ref="B469" r:id="rId18" xr:uid="{304978D8-EDAF-46C3-B1EB-D747C0F35A85}"/>
    <hyperlink ref="B470" r:id="rId19" xr:uid="{B6F214A5-C7B7-4D27-9585-047A915BE2E2}"/>
    <hyperlink ref="B471" r:id="rId20" xr:uid="{B2D34506-1211-4926-96D1-3BEBEF494491}"/>
  </hyperlinks>
  <pageMargins left="0.70866141732283472" right="0.70866141732283472" top="1.1417322834645669" bottom="0.74803149606299213" header="0.31496062992125984" footer="0.31496062992125984"/>
  <pageSetup paperSize="8" scale="73" orientation="landscape" r:id="rId21"/>
  <headerFooter>
    <oddHeader>&amp;L&amp;G&amp;R&amp;G</oddHeader>
  </headerFooter>
  <drawing r:id="rId22"/>
  <legacyDrawing r:id="rId23"/>
  <legacyDrawingHF r:id="rId24"/>
  <extLst>
    <ext xmlns:x14="http://schemas.microsoft.com/office/spreadsheetml/2009/9/main" uri="{CCE6A557-97BC-4b89-ADB6-D9C93CAAB3DF}">
      <x14:dataValidations xmlns:xm="http://schemas.microsoft.com/office/excel/2006/main" count="7">
        <x14:dataValidation type="list" allowBlank="1" showInputMessage="1" showErrorMessage="1" xr:uid="{883043A3-1335-4E21-81FF-5B25F3FCBEE9}">
          <x14:formula1>
            <xm:f>Instellingen!$Z$2:$Z$4</xm:f>
          </x14:formula1>
          <xm:sqref>N11:N414</xm:sqref>
        </x14:dataValidation>
        <x14:dataValidation type="list" allowBlank="1" showInputMessage="1" showErrorMessage="1" xr:uid="{3CD96D17-642A-408F-9DCF-C7A3C3C4E952}">
          <x14:formula1>
            <xm:f>Instellingen!$Q$2:$Q$4</xm:f>
          </x14:formula1>
          <xm:sqref>P11:P414</xm:sqref>
        </x14:dataValidation>
        <x14:dataValidation type="list" allowBlank="1" showInputMessage="1" showErrorMessage="1" xr:uid="{BD87DABF-96C9-4E07-9AA5-2944EF488059}">
          <x14:formula1>
            <xm:f>Instellingen!$U$2:$U$4</xm:f>
          </x14:formula1>
          <xm:sqref>J11:J306 J469:J470</xm:sqref>
        </x14:dataValidation>
        <x14:dataValidation type="list" allowBlank="1" showInputMessage="1" showErrorMessage="1" xr:uid="{107A4E2D-6930-4784-88C1-C2F1A3A1BD88}">
          <x14:formula1>
            <xm:f>Instellingen!$S$2:$S$6</xm:f>
          </x14:formula1>
          <xm:sqref>H11:H467 H469:H471</xm:sqref>
        </x14:dataValidation>
        <x14:dataValidation type="list" allowBlank="1" showInputMessage="1" showErrorMessage="1" xr:uid="{3128D53F-AD9C-4EDA-B1D9-29C0FD7BDC17}">
          <x14:formula1>
            <xm:f>Instellingen!$AD$2:$AD$7</xm:f>
          </x14:formula1>
          <xm:sqref>S11:S619</xm:sqref>
        </x14:dataValidation>
        <x14:dataValidation type="list" allowBlank="1" showInputMessage="1" showErrorMessage="1" xr:uid="{CC7A5020-A9D5-414D-86C6-D671B9200D85}">
          <x14:formula1>
            <xm:f>Instellingen!$AB$2:$AB$6</xm:f>
          </x14:formula1>
          <xm:sqref>E11:E467 E469:E470</xm:sqref>
        </x14:dataValidation>
        <x14:dataValidation type="list" allowBlank="1" showInputMessage="1" showErrorMessage="1" xr:uid="{88B76312-EC8F-455E-9EA8-1E62FE5B8949}">
          <x14:formula1>
            <xm:f>Instellingen!$J$2:$J$54</xm:f>
          </x14:formula1>
          <xm:sqref>Q11:Q1048576 L11:L1048576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760E3-DBE1-4182-A003-0F0ACA685103}">
  <sheetPr filterMode="1"/>
  <dimension ref="A1:S66"/>
  <sheetViews>
    <sheetView showGridLines="0" workbookViewId="0">
      <pane ySplit="19" topLeftCell="A39" activePane="bottomLeft" state="frozen"/>
      <selection pane="bottomLeft" activeCell="A17" activeCellId="1" sqref="B16 A17"/>
    </sheetView>
  </sheetViews>
  <sheetFormatPr defaultRowHeight="15" x14ac:dyDescent="0.25"/>
  <cols>
    <col min="1" max="1" width="12.28515625" customWidth="1"/>
    <col min="2" max="3" width="10.28515625" bestFit="1" customWidth="1"/>
    <col min="4" max="4" width="9.42578125" bestFit="1" customWidth="1"/>
    <col min="5" max="5" width="7.7109375" bestFit="1" customWidth="1"/>
    <col min="6" max="6" width="8.5703125" bestFit="1" customWidth="1"/>
    <col min="7" max="7" width="12.28515625" bestFit="1" customWidth="1"/>
    <col min="8" max="8" width="22.28515625" bestFit="1" customWidth="1"/>
    <col min="9" max="9" width="8.28515625" bestFit="1" customWidth="1"/>
    <col min="10" max="10" width="10.28515625" bestFit="1" customWidth="1"/>
    <col min="11" max="11" width="13.28515625" bestFit="1" customWidth="1"/>
    <col min="12" max="12" width="11.7109375" customWidth="1"/>
    <col min="13" max="13" width="7.28515625" bestFit="1" customWidth="1"/>
    <col min="14" max="14" width="10.7109375" bestFit="1" customWidth="1"/>
    <col min="15" max="15" width="12.7109375" customWidth="1"/>
    <col min="16" max="16" width="13.28515625" bestFit="1" customWidth="1"/>
    <col min="17" max="17" width="16.42578125" customWidth="1"/>
    <col min="18" max="18" width="10.42578125" bestFit="1" customWidth="1"/>
    <col min="19" max="19" width="32.42578125" customWidth="1"/>
  </cols>
  <sheetData>
    <row r="1" spans="1:19" s="7" customFormat="1" ht="14.25" x14ac:dyDescent="0.25">
      <c r="A1" s="1"/>
      <c r="B1" s="1"/>
      <c r="C1" s="15"/>
      <c r="D1" s="1"/>
      <c r="E1" s="1"/>
      <c r="F1" s="1"/>
      <c r="G1" s="2"/>
      <c r="H1" s="2"/>
      <c r="I1" s="2"/>
      <c r="J1" s="15"/>
      <c r="K1" s="2"/>
      <c r="L1" s="12"/>
      <c r="M1" s="1"/>
      <c r="N1" s="12"/>
      <c r="O1" s="1"/>
      <c r="P1" s="1"/>
      <c r="Q1" s="12"/>
      <c r="R1" s="10"/>
    </row>
    <row r="2" spans="1:19" s="7" customFormat="1" ht="14.25" x14ac:dyDescent="0.25">
      <c r="A2" s="1"/>
      <c r="B2" s="1"/>
      <c r="C2" s="15"/>
      <c r="D2" s="1"/>
      <c r="E2" s="1"/>
      <c r="F2" s="1"/>
      <c r="G2" s="2"/>
      <c r="H2" s="2"/>
      <c r="I2" s="2"/>
      <c r="J2" s="15"/>
      <c r="K2" s="2"/>
      <c r="L2" s="12"/>
      <c r="M2" s="1"/>
      <c r="N2" s="12"/>
      <c r="O2" s="1"/>
      <c r="P2" s="1"/>
      <c r="Q2" s="12"/>
      <c r="R2" s="10"/>
    </row>
    <row r="3" spans="1:19" s="7" customFormat="1" ht="14.25" x14ac:dyDescent="0.25">
      <c r="A3" s="1"/>
      <c r="B3" s="1"/>
      <c r="C3" s="15"/>
      <c r="D3" s="1"/>
      <c r="E3" s="1"/>
      <c r="F3" s="1"/>
      <c r="G3" s="2"/>
      <c r="H3" s="2"/>
      <c r="I3" s="2"/>
      <c r="J3" s="15"/>
      <c r="K3" s="2"/>
      <c r="L3" s="12"/>
      <c r="M3" s="1"/>
      <c r="N3" s="12"/>
      <c r="O3" s="1"/>
      <c r="P3" s="1"/>
      <c r="Q3" s="12"/>
      <c r="R3" s="10"/>
    </row>
    <row r="4" spans="1:19" s="7" customFormat="1" ht="14.25" x14ac:dyDescent="0.25">
      <c r="A4" s="1"/>
      <c r="B4" s="1"/>
      <c r="C4" s="15"/>
      <c r="D4" s="1"/>
      <c r="E4" s="1"/>
      <c r="F4" s="1"/>
      <c r="G4" s="2"/>
      <c r="H4" s="2"/>
      <c r="I4" s="2"/>
      <c r="J4" s="15"/>
      <c r="K4" s="2"/>
      <c r="L4" s="12"/>
      <c r="M4" s="1"/>
      <c r="N4" s="12"/>
      <c r="O4" s="1"/>
      <c r="P4" s="1"/>
      <c r="Q4" s="12"/>
      <c r="R4" s="10"/>
    </row>
    <row r="5" spans="1:19" s="7" customFormat="1" ht="13.15" customHeight="1" x14ac:dyDescent="0.25">
      <c r="A5" s="1"/>
      <c r="B5" s="1"/>
      <c r="C5" s="15"/>
      <c r="D5" s="1"/>
      <c r="E5" s="1"/>
      <c r="F5" s="1"/>
      <c r="G5" s="2"/>
      <c r="H5" s="2"/>
      <c r="I5" s="2"/>
      <c r="J5" s="15"/>
      <c r="K5" s="2"/>
      <c r="L5" s="12"/>
      <c r="M5" s="1"/>
      <c r="N5" s="12"/>
      <c r="O5" s="1"/>
      <c r="P5" s="1"/>
      <c r="Q5" s="12"/>
      <c r="R5" s="10"/>
    </row>
    <row r="6" spans="1:19" s="7" customFormat="1" ht="30.6" customHeight="1" x14ac:dyDescent="0.25">
      <c r="A6" s="159" t="s">
        <v>0</v>
      </c>
      <c r="B6" s="160"/>
      <c r="C6" s="160"/>
      <c r="D6" s="160"/>
      <c r="E6" s="160"/>
      <c r="F6" s="160"/>
      <c r="G6" s="160"/>
      <c r="H6" s="161"/>
      <c r="I6" s="32"/>
      <c r="J6" s="162" t="s">
        <v>107</v>
      </c>
      <c r="K6" s="163"/>
      <c r="L6" s="163"/>
      <c r="M6" s="163"/>
      <c r="N6" s="163"/>
      <c r="O6" s="163"/>
      <c r="P6" s="163"/>
      <c r="Q6" s="163"/>
      <c r="R6" s="163"/>
      <c r="S6" s="163"/>
    </row>
    <row r="7" spans="1:19" s="7" customFormat="1" ht="57" x14ac:dyDescent="0.25">
      <c r="A7" s="33" t="s">
        <v>108</v>
      </c>
      <c r="B7" s="20" t="s">
        <v>109</v>
      </c>
      <c r="C7" s="21" t="s">
        <v>4</v>
      </c>
      <c r="D7" s="20" t="s">
        <v>10</v>
      </c>
      <c r="E7" s="20" t="s">
        <v>110</v>
      </c>
      <c r="F7" s="20" t="s">
        <v>5</v>
      </c>
      <c r="G7" s="20" t="s">
        <v>111</v>
      </c>
      <c r="H7" s="20" t="s">
        <v>8</v>
      </c>
      <c r="I7" s="20" t="s">
        <v>112</v>
      </c>
      <c r="J7" s="22" t="s">
        <v>12</v>
      </c>
      <c r="K7" s="23" t="s">
        <v>13</v>
      </c>
      <c r="L7" s="24" t="s">
        <v>113</v>
      </c>
      <c r="M7" s="25" t="s">
        <v>15</v>
      </c>
      <c r="N7" s="26" t="s">
        <v>16</v>
      </c>
      <c r="O7" s="27" t="s">
        <v>17</v>
      </c>
      <c r="P7" s="28" t="s">
        <v>18</v>
      </c>
      <c r="Q7" s="34" t="s">
        <v>114</v>
      </c>
      <c r="R7" s="29" t="s">
        <v>115</v>
      </c>
      <c r="S7" s="29" t="s">
        <v>21</v>
      </c>
    </row>
    <row r="8" spans="1:19" s="3" customFormat="1" ht="42.75" hidden="1" x14ac:dyDescent="0.25">
      <c r="A8" s="30" t="s">
        <v>116</v>
      </c>
      <c r="B8" s="4" t="s">
        <v>24</v>
      </c>
      <c r="C8" s="35">
        <v>45588</v>
      </c>
      <c r="D8" s="4" t="s">
        <v>41</v>
      </c>
      <c r="E8" s="4" t="s">
        <v>27</v>
      </c>
      <c r="F8" s="36" t="s">
        <v>23</v>
      </c>
      <c r="G8" s="36" t="s">
        <v>117</v>
      </c>
      <c r="H8" s="37" t="s">
        <v>118</v>
      </c>
      <c r="I8" s="5" t="s">
        <v>32</v>
      </c>
      <c r="J8" s="38">
        <v>45588</v>
      </c>
      <c r="K8" s="5" t="s">
        <v>119</v>
      </c>
      <c r="L8" s="12">
        <v>45624</v>
      </c>
      <c r="M8" s="1" t="s">
        <v>31</v>
      </c>
      <c r="N8" s="12">
        <f t="shared" ref="N8:N13" si="0">IF(M8="Ja",L8+7,IF(M8="Nee",L8+14,""))</f>
        <v>45638</v>
      </c>
      <c r="O8" s="1" t="s">
        <v>32</v>
      </c>
      <c r="P8" s="2" t="s">
        <v>120</v>
      </c>
      <c r="Q8" s="12">
        <f>IF('Afgehandeld 2025'!O8="Nee","",IF(AND(ISBLANK(K8),ISBLANK(P8)),"",IF(R8="Ingetrokken","",IF(ISBLANK(P8),_xlfn.XLOOKUP('Afgehandeld 2025'!K8,[1]Instellingen!J:J,[1]Instellingen!N:N,,1),_xlfn.XLOOKUP(P8,[1]Instellingen!J:J,[1]Instellingen!O:O,,1)))))</f>
        <v>45680</v>
      </c>
      <c r="R8" s="10" t="s">
        <v>121</v>
      </c>
    </row>
    <row r="9" spans="1:19" s="7" customFormat="1" ht="42.75" hidden="1" x14ac:dyDescent="0.25">
      <c r="A9" s="30" t="s">
        <v>122</v>
      </c>
      <c r="B9" s="4" t="s">
        <v>24</v>
      </c>
      <c r="C9" s="35" t="s">
        <v>123</v>
      </c>
      <c r="D9" s="4" t="s">
        <v>41</v>
      </c>
      <c r="E9" s="4" t="s">
        <v>40</v>
      </c>
      <c r="F9" s="36" t="s">
        <v>124</v>
      </c>
      <c r="G9" s="36" t="s">
        <v>125</v>
      </c>
      <c r="H9" s="37" t="s">
        <v>126</v>
      </c>
      <c r="I9" s="5" t="s">
        <v>32</v>
      </c>
      <c r="J9" s="38" t="s">
        <v>123</v>
      </c>
      <c r="K9" s="5" t="s">
        <v>127</v>
      </c>
      <c r="L9" s="12">
        <v>45306</v>
      </c>
      <c r="M9" s="1" t="s">
        <v>31</v>
      </c>
      <c r="N9" s="12">
        <f t="shared" si="0"/>
        <v>45320</v>
      </c>
      <c r="O9" s="1" t="s">
        <v>31</v>
      </c>
      <c r="P9" s="2"/>
      <c r="Q9" s="12" t="str">
        <f>IF('Afgehandeld 2025'!O9="Nee","",IF(AND(ISBLANK(K9),ISBLANK(P9)),"",IF(R9="Ingetrokken","",IF(ISBLANK(P9),_xlfn.XLOOKUP('Afgehandeld 2025'!K9,[1]Instellingen!J:J,[1]Instellingen!N:N,,1),_xlfn.XLOOKUP(P9,[1]Instellingen!J:J,[1]Instellingen!O:O,,1)))))</f>
        <v/>
      </c>
      <c r="R9" s="10" t="s">
        <v>43</v>
      </c>
    </row>
    <row r="10" spans="1:19" s="3" customFormat="1" ht="42.75" hidden="1" x14ac:dyDescent="0.25">
      <c r="A10" s="30" t="s">
        <v>128</v>
      </c>
      <c r="B10" s="4" t="s">
        <v>24</v>
      </c>
      <c r="C10" s="18">
        <v>45586</v>
      </c>
      <c r="D10" s="4" t="s">
        <v>41</v>
      </c>
      <c r="E10" s="4" t="s">
        <v>40</v>
      </c>
      <c r="F10" s="36" t="s">
        <v>23</v>
      </c>
      <c r="G10" s="36" t="s">
        <v>129</v>
      </c>
      <c r="H10" s="37" t="s">
        <v>130</v>
      </c>
      <c r="I10" s="5" t="s">
        <v>32</v>
      </c>
      <c r="J10" s="18">
        <v>45586</v>
      </c>
      <c r="K10" s="5" t="s">
        <v>119</v>
      </c>
      <c r="L10" s="12">
        <v>45624</v>
      </c>
      <c r="M10" s="1" t="s">
        <v>31</v>
      </c>
      <c r="N10" s="12">
        <f t="shared" si="0"/>
        <v>45638</v>
      </c>
      <c r="O10" s="1" t="s">
        <v>32</v>
      </c>
      <c r="P10" s="2" t="s">
        <v>131</v>
      </c>
      <c r="Q10" s="12">
        <f>IF('Afgehandeld 2025'!O10="Nee","",IF(AND(ISBLANK(K10),ISBLANK(P10)),"",IF(R10="Ingetrokken","",IF(ISBLANK(P10),_xlfn.XLOOKUP('Afgehandeld 2025'!K10,[1]Instellingen!J:J,[1]Instellingen!N:N,,1),_xlfn.XLOOKUP(P10,[1]Instellingen!J:J,[1]Instellingen!O:O,,1)))))</f>
        <v>45666</v>
      </c>
      <c r="R10" s="10" t="s">
        <v>121</v>
      </c>
    </row>
    <row r="11" spans="1:19" s="7" customFormat="1" ht="42.75" hidden="1" x14ac:dyDescent="0.25">
      <c r="A11" s="30" t="s">
        <v>132</v>
      </c>
      <c r="B11" s="4" t="s">
        <v>24</v>
      </c>
      <c r="C11" s="35">
        <v>45628</v>
      </c>
      <c r="D11" s="4" t="s">
        <v>41</v>
      </c>
      <c r="E11" s="4" t="s">
        <v>40</v>
      </c>
      <c r="F11" s="36" t="s">
        <v>124</v>
      </c>
      <c r="G11" s="36" t="s">
        <v>133</v>
      </c>
      <c r="H11" s="37" t="s">
        <v>134</v>
      </c>
      <c r="I11" s="5" t="s">
        <v>32</v>
      </c>
      <c r="J11" s="38">
        <v>45628</v>
      </c>
      <c r="K11" s="5" t="s">
        <v>120</v>
      </c>
      <c r="L11" s="12"/>
      <c r="M11" s="1"/>
      <c r="N11" s="12" t="str">
        <f t="shared" si="0"/>
        <v/>
      </c>
      <c r="O11" s="1"/>
      <c r="P11" s="2"/>
      <c r="Q11" s="12" t="str">
        <f>IF('Afgehandeld 2025'!O11="Nee","",IF(AND(ISBLANK(K11),ISBLANK(P11)),"",IF(R11="Ingetrokken","",IF(ISBLANK(P11),_xlfn.XLOOKUP('Afgehandeld 2025'!K11,[1]Instellingen!J:J,[1]Instellingen!N:N,,1),_xlfn.XLOOKUP(P11,[1]Instellingen!J:J,[1]Instellingen!O:O,,1)))))</f>
        <v/>
      </c>
      <c r="R11" s="10" t="s">
        <v>43</v>
      </c>
    </row>
    <row r="12" spans="1:19" s="7" customFormat="1" ht="42.75" hidden="1" x14ac:dyDescent="0.25">
      <c r="A12" s="39" t="s">
        <v>135</v>
      </c>
      <c r="B12" s="4" t="s">
        <v>24</v>
      </c>
      <c r="C12" s="35">
        <v>45639</v>
      </c>
      <c r="D12" s="4" t="s">
        <v>41</v>
      </c>
      <c r="E12" s="4" t="s">
        <v>40</v>
      </c>
      <c r="F12" s="4" t="s">
        <v>23</v>
      </c>
      <c r="G12" s="36" t="s">
        <v>136</v>
      </c>
      <c r="H12" s="40" t="s">
        <v>137</v>
      </c>
      <c r="I12" s="4" t="s">
        <v>31</v>
      </c>
      <c r="J12" s="18">
        <v>45639</v>
      </c>
      <c r="K12" s="5" t="s">
        <v>120</v>
      </c>
      <c r="L12" s="12"/>
      <c r="M12" s="1"/>
      <c r="N12" s="12" t="str">
        <f t="shared" si="0"/>
        <v/>
      </c>
      <c r="O12" s="1"/>
      <c r="P12" s="2" t="s">
        <v>127</v>
      </c>
      <c r="Q12" s="12">
        <f>IF('Afgehandeld 2025'!O12="Nee","",IF(AND(ISBLANK(K12),ISBLANK(P12)),"",IF(R12="Ingetrokken","",IF(ISBLANK(P12),_xlfn.XLOOKUP('Afgehandeld 2025'!K12,[1]Instellingen!J:J,[1]Instellingen!N:N,,1),_xlfn.XLOOKUP(P12,[1]Instellingen!J:J,[1]Instellingen!O:O,,1)))))</f>
        <v>45708</v>
      </c>
      <c r="R12" s="10" t="s">
        <v>121</v>
      </c>
    </row>
    <row r="13" spans="1:19" s="7" customFormat="1" ht="57" hidden="1" x14ac:dyDescent="0.25">
      <c r="A13" s="30" t="s">
        <v>138</v>
      </c>
      <c r="B13" s="4" t="s">
        <v>24</v>
      </c>
      <c r="C13" s="35">
        <v>45677</v>
      </c>
      <c r="D13" s="4" t="s">
        <v>41</v>
      </c>
      <c r="E13" s="4" t="s">
        <v>40</v>
      </c>
      <c r="F13" s="36" t="s">
        <v>139</v>
      </c>
      <c r="G13" s="36" t="s">
        <v>140</v>
      </c>
      <c r="H13" s="37" t="s">
        <v>141</v>
      </c>
      <c r="I13" s="4" t="s">
        <v>32</v>
      </c>
      <c r="J13" s="41">
        <v>45677</v>
      </c>
      <c r="K13" s="5"/>
      <c r="L13" s="12"/>
      <c r="M13" s="1"/>
      <c r="N13" s="12" t="str">
        <f t="shared" si="0"/>
        <v/>
      </c>
      <c r="O13" s="1"/>
      <c r="P13" s="2"/>
      <c r="Q13" s="12" t="str">
        <f>IF('Afgehandeld 2025'!O13="Nee","",IF(AND(ISBLANK(K13),ISBLANK(P13)),"",IF(R13="Ingetrokken","",IF(ISBLANK(P13),_xlfn.XLOOKUP('Afgehandeld 2025'!K13,[1]Instellingen!J:J,[1]Instellingen!N:N,,1),_xlfn.XLOOKUP(P13,[1]Instellingen!J:J,[1]Instellingen!O:O,,1)))))</f>
        <v/>
      </c>
      <c r="R13" s="10" t="s">
        <v>43</v>
      </c>
      <c r="S13" s="5" t="s">
        <v>142</v>
      </c>
    </row>
    <row r="14" spans="1:19" s="7" customFormat="1" ht="71.25" hidden="1" x14ac:dyDescent="0.25">
      <c r="A14" s="42" t="s">
        <v>143</v>
      </c>
      <c r="B14" s="4" t="s">
        <v>24</v>
      </c>
      <c r="C14" s="35">
        <v>45639</v>
      </c>
      <c r="D14" s="4" t="s">
        <v>41</v>
      </c>
      <c r="E14" s="4" t="s">
        <v>40</v>
      </c>
      <c r="F14" s="36" t="s">
        <v>23</v>
      </c>
      <c r="G14" s="36" t="s">
        <v>144</v>
      </c>
      <c r="H14" s="37" t="s">
        <v>145</v>
      </c>
      <c r="I14" s="5" t="s">
        <v>31</v>
      </c>
      <c r="J14" s="38">
        <v>45639</v>
      </c>
      <c r="K14" s="5" t="s">
        <v>146</v>
      </c>
      <c r="L14" s="12"/>
      <c r="M14" s="1"/>
      <c r="N14" s="12"/>
      <c r="O14" s="1" t="s">
        <v>32</v>
      </c>
      <c r="P14" s="2" t="s">
        <v>147</v>
      </c>
      <c r="Q14" s="12">
        <v>45728</v>
      </c>
      <c r="R14" s="10" t="s">
        <v>121</v>
      </c>
      <c r="S14" s="7" t="s">
        <v>148</v>
      </c>
    </row>
    <row r="15" spans="1:19" s="7" customFormat="1" ht="42.75" hidden="1" x14ac:dyDescent="0.25">
      <c r="A15" s="42" t="s">
        <v>149</v>
      </c>
      <c r="B15" s="4" t="s">
        <v>60</v>
      </c>
      <c r="C15" s="13">
        <v>45720</v>
      </c>
      <c r="D15" s="7" t="s">
        <v>41</v>
      </c>
      <c r="E15" s="43" t="s">
        <v>27</v>
      </c>
      <c r="F15" s="7" t="s">
        <v>46</v>
      </c>
      <c r="G15" s="5" t="s">
        <v>150</v>
      </c>
      <c r="H15" s="5" t="s">
        <v>151</v>
      </c>
      <c r="I15" s="5" t="s">
        <v>32</v>
      </c>
      <c r="J15" s="19">
        <v>45721</v>
      </c>
      <c r="K15" s="5"/>
      <c r="L15" s="13"/>
      <c r="M15" s="1"/>
      <c r="N15" s="12" t="str">
        <f>IF(M15="Ja",L15+7,IF(M15="Nee",L15+14,""))</f>
        <v/>
      </c>
      <c r="O15" s="1"/>
      <c r="P15" s="2"/>
      <c r="Q15" s="12" t="str">
        <f>IF('Afgehandeld 2025'!O15="Nee","",IF(AND(ISBLANK(K15),ISBLANK(P15)),"",IF(R15="Ingetrokken","",IF(ISBLANK(P15),_xlfn.XLOOKUP('Afgehandeld 2025'!K15,[1]Instellingen!J:J,[1]Instellingen!N:N,,1),_xlfn.XLOOKUP(P15,[1]Instellingen!J:J,[1]Instellingen!O:O,,1)))))</f>
        <v/>
      </c>
      <c r="R15" s="10" t="s">
        <v>43</v>
      </c>
    </row>
    <row r="16" spans="1:19" s="7" customFormat="1" ht="71.25" hidden="1" x14ac:dyDescent="0.25">
      <c r="A16" s="30" t="s">
        <v>152</v>
      </c>
      <c r="B16" s="4" t="s">
        <v>24</v>
      </c>
      <c r="C16" s="13">
        <v>45721</v>
      </c>
      <c r="D16" s="7" t="s">
        <v>41</v>
      </c>
      <c r="E16" s="43" t="s">
        <v>27</v>
      </c>
      <c r="F16" s="7" t="s">
        <v>23</v>
      </c>
      <c r="G16" s="4" t="s">
        <v>153</v>
      </c>
      <c r="H16" s="4" t="s">
        <v>154</v>
      </c>
      <c r="I16" s="5" t="s">
        <v>32</v>
      </c>
      <c r="J16" s="19">
        <v>45721</v>
      </c>
      <c r="K16" s="5" t="s">
        <v>147</v>
      </c>
      <c r="L16" s="44">
        <v>45735</v>
      </c>
      <c r="M16" s="1" t="s">
        <v>32</v>
      </c>
      <c r="N16" s="12">
        <f>IF(M16="Ja",L16+7,IF(M16="Nee",L16+14,""))</f>
        <v>45742</v>
      </c>
      <c r="O16" s="1" t="s">
        <v>32</v>
      </c>
      <c r="P16" s="2" t="s">
        <v>155</v>
      </c>
      <c r="Q16" s="12">
        <f>IF('Afgehandeld 2025'!O16="Nee","",IF(AND(ISBLANK(K16),ISBLANK(P16)),"",IF(R16="Ingetrokken","",IF(ISBLANK(P16),_xlfn.XLOOKUP('Afgehandeld 2025'!K16,[1]Instellingen!J:J,[1]Instellingen!N:N,,1),_xlfn.XLOOKUP(P16,[1]Instellingen!J:J,[1]Instellingen!O:O,,1)))))</f>
        <v>45764</v>
      </c>
      <c r="R16" s="10" t="s">
        <v>121</v>
      </c>
      <c r="S16" s="5" t="s">
        <v>156</v>
      </c>
    </row>
    <row r="17" spans="1:19" s="3" customFormat="1" ht="28.5" x14ac:dyDescent="0.25">
      <c r="A17" s="30" t="s">
        <v>157</v>
      </c>
      <c r="B17" s="4" t="s">
        <v>158</v>
      </c>
      <c r="C17" s="35">
        <v>45296</v>
      </c>
      <c r="D17" s="45">
        <v>45292</v>
      </c>
      <c r="E17" s="4" t="s">
        <v>27</v>
      </c>
      <c r="F17" s="36" t="s">
        <v>37</v>
      </c>
      <c r="G17" s="36"/>
      <c r="H17" s="37" t="s">
        <v>159</v>
      </c>
      <c r="I17" s="5" t="s">
        <v>32</v>
      </c>
      <c r="J17" s="18">
        <v>45296</v>
      </c>
      <c r="K17" s="5"/>
      <c r="L17" s="12">
        <v>45299</v>
      </c>
      <c r="M17" s="1" t="s">
        <v>31</v>
      </c>
      <c r="N17" s="12">
        <f>IF(M17="Ja",L17+7,IF(M17="Nee",L17+14,""))</f>
        <v>45313</v>
      </c>
      <c r="O17" s="1" t="s">
        <v>31</v>
      </c>
      <c r="P17" s="2"/>
      <c r="Q17" s="12" t="str">
        <f>IF('Afgehandeld 2025'!O17="Nee","",IF(AND(ISBLANK(K17),ISBLANK(P17)),"",IF(R17="Ingetrokken","",IF(ISBLANK(P17),_xlfn.XLOOKUP('Afgehandeld 2025'!K17,[1]Instellingen!J:J,[1]Instellingen!N:N,,1),_xlfn.XLOOKUP(P17,[1]Instellingen!J:J,[1]Instellingen!O:O,,1)))))</f>
        <v/>
      </c>
      <c r="R17" s="10" t="s">
        <v>160</v>
      </c>
    </row>
    <row r="18" spans="1:19" s="3" customFormat="1" ht="71.25" hidden="1" x14ac:dyDescent="0.25">
      <c r="A18" s="30" t="s">
        <v>161</v>
      </c>
      <c r="B18" s="4" t="s">
        <v>158</v>
      </c>
      <c r="C18" s="35">
        <v>45310</v>
      </c>
      <c r="D18" s="45">
        <v>45292</v>
      </c>
      <c r="E18" s="4" t="s">
        <v>40</v>
      </c>
      <c r="F18" s="36" t="s">
        <v>37</v>
      </c>
      <c r="G18" s="36" t="s">
        <v>162</v>
      </c>
      <c r="H18" s="37" t="s">
        <v>163</v>
      </c>
      <c r="I18" s="5" t="s">
        <v>32</v>
      </c>
      <c r="J18" s="18">
        <v>45310</v>
      </c>
      <c r="K18" s="5"/>
      <c r="L18" s="12"/>
      <c r="M18" s="1"/>
      <c r="N18" s="12" t="str">
        <f>IF(M18="Ja",L18+7,IF(M18="Nee",L18+14,""))</f>
        <v/>
      </c>
      <c r="O18" s="1"/>
      <c r="P18" s="2"/>
      <c r="Q18" s="12" t="str">
        <f>IF('Afgehandeld 2025'!O18="Nee","",IF(AND(ISBLANK(K18),ISBLANK(P18)),"",IF(R18="Ingetrokken","",IF(ISBLANK(P18),_xlfn.XLOOKUP('Afgehandeld 2025'!K18,[1]Instellingen!J:J,[1]Instellingen!N:N,,1),_xlfn.XLOOKUP(P18,[1]Instellingen!J:J,[1]Instellingen!O:O,,1)))))</f>
        <v/>
      </c>
      <c r="R18" s="10" t="s">
        <v>160</v>
      </c>
    </row>
    <row r="19" spans="1:19" s="7" customFormat="1" ht="57" hidden="1" x14ac:dyDescent="0.25">
      <c r="A19" s="30" t="s">
        <v>164</v>
      </c>
      <c r="B19" s="4" t="s">
        <v>24</v>
      </c>
      <c r="C19" s="35">
        <v>45665</v>
      </c>
      <c r="D19" s="4" t="s">
        <v>41</v>
      </c>
      <c r="E19" s="4" t="s">
        <v>40</v>
      </c>
      <c r="F19" s="36" t="s">
        <v>72</v>
      </c>
      <c r="G19" s="36" t="s">
        <v>165</v>
      </c>
      <c r="H19" s="37" t="s">
        <v>166</v>
      </c>
      <c r="I19" s="4" t="s">
        <v>31</v>
      </c>
      <c r="J19" s="41">
        <v>45665</v>
      </c>
      <c r="K19" s="5" t="s">
        <v>167</v>
      </c>
      <c r="L19" s="12"/>
      <c r="M19" s="1" t="s">
        <v>31</v>
      </c>
      <c r="N19" s="12"/>
      <c r="O19" s="1"/>
      <c r="P19" s="2" t="s">
        <v>168</v>
      </c>
      <c r="Q19" s="12">
        <f>IF('Afgehandeld 2025'!O19="Nee","",IF(AND(ISBLANK(K19),ISBLANK(P19)),"",IF(R19="Ingetrokken","",IF(ISBLANK(P19),_xlfn.XLOOKUP('Afgehandeld 2025'!K19,[1]Instellingen!J:J,[1]Instellingen!N:N,,1),_xlfn.XLOOKUP(P19,[1]Instellingen!J:J,[1]Instellingen!O:O,,1)))))</f>
        <v>45778</v>
      </c>
      <c r="R19" s="10" t="s">
        <v>121</v>
      </c>
    </row>
    <row r="20" spans="1:19" s="7" customFormat="1" ht="57" hidden="1" x14ac:dyDescent="0.25">
      <c r="A20" s="30" t="s">
        <v>169</v>
      </c>
      <c r="B20" s="4" t="s">
        <v>60</v>
      </c>
      <c r="C20" s="35">
        <v>45708</v>
      </c>
      <c r="D20" s="4" t="s">
        <v>170</v>
      </c>
      <c r="E20" s="4" t="s">
        <v>40</v>
      </c>
      <c r="F20" s="36" t="s">
        <v>59</v>
      </c>
      <c r="G20" s="36" t="s">
        <v>171</v>
      </c>
      <c r="H20" s="37" t="s">
        <v>172</v>
      </c>
      <c r="I20" s="4" t="s">
        <v>31</v>
      </c>
      <c r="J20" s="41">
        <v>45708</v>
      </c>
      <c r="K20" s="5" t="s">
        <v>168</v>
      </c>
      <c r="L20" s="12"/>
      <c r="M20" s="1"/>
      <c r="N20" s="12"/>
      <c r="O20" s="1"/>
      <c r="P20" s="2" t="s">
        <v>168</v>
      </c>
      <c r="Q20" s="12">
        <f>IF('Afgehandeld 2025'!O20="Nee","",IF(AND(ISBLANK(K20),ISBLANK(P20)),"",IF(R20="Ingetrokken","",IF(ISBLANK(P20),_xlfn.XLOOKUP('Afgehandeld 2025'!K20,[1]Instellingen!J:J,[1]Instellingen!N:N,,1),_xlfn.XLOOKUP(P20,[1]Instellingen!J:J,[1]Instellingen!O:O,,1)))))</f>
        <v>45778</v>
      </c>
      <c r="R20" s="10" t="s">
        <v>121</v>
      </c>
    </row>
    <row r="21" spans="1:19" s="7" customFormat="1" ht="57" hidden="1" x14ac:dyDescent="0.25">
      <c r="A21" s="30" t="s">
        <v>173</v>
      </c>
      <c r="B21" s="4" t="s">
        <v>60</v>
      </c>
      <c r="C21" s="35">
        <v>45708</v>
      </c>
      <c r="D21" s="4" t="s">
        <v>170</v>
      </c>
      <c r="E21" s="4" t="s">
        <v>40</v>
      </c>
      <c r="F21" s="36" t="s">
        <v>59</v>
      </c>
      <c r="G21" s="36" t="s">
        <v>174</v>
      </c>
      <c r="H21" s="37" t="s">
        <v>172</v>
      </c>
      <c r="I21" s="4" t="s">
        <v>31</v>
      </c>
      <c r="J21" s="41">
        <v>45708</v>
      </c>
      <c r="K21" s="5" t="s">
        <v>168</v>
      </c>
      <c r="L21" s="12"/>
      <c r="M21" s="1"/>
      <c r="N21" s="12" t="str">
        <f>IF(M21="Ja",L21+7,IF(M21="Nee",L21+14,""))</f>
        <v/>
      </c>
      <c r="O21" s="1"/>
      <c r="P21" s="2" t="s">
        <v>168</v>
      </c>
      <c r="Q21" s="12">
        <f>IF('Afgehandeld 2025'!O21="Nee","",IF(AND(ISBLANK(K21),ISBLANK(P21)),"",IF(R21="Ingetrokken","",IF(ISBLANK(P21),_xlfn.XLOOKUP('Afgehandeld 2025'!K21,[1]Instellingen!J:J,[1]Instellingen!N:N,,1),_xlfn.XLOOKUP(P21,[1]Instellingen!J:J,[1]Instellingen!O:O,,1)))))</f>
        <v>45778</v>
      </c>
      <c r="R21" s="10" t="s">
        <v>121</v>
      </c>
    </row>
    <row r="22" spans="1:19" s="3" customFormat="1" ht="42.75" hidden="1" x14ac:dyDescent="0.25">
      <c r="A22" s="30" t="s">
        <v>175</v>
      </c>
      <c r="B22" s="4" t="s">
        <v>24</v>
      </c>
      <c r="C22" s="35">
        <v>45586</v>
      </c>
      <c r="D22" s="4" t="s">
        <v>41</v>
      </c>
      <c r="E22" s="4" t="s">
        <v>27</v>
      </c>
      <c r="F22" s="36" t="s">
        <v>23</v>
      </c>
      <c r="G22" s="36" t="s">
        <v>176</v>
      </c>
      <c r="H22" s="37" t="s">
        <v>177</v>
      </c>
      <c r="I22" s="5" t="s">
        <v>32</v>
      </c>
      <c r="J22" s="38">
        <v>45624</v>
      </c>
      <c r="K22" s="5" t="s">
        <v>167</v>
      </c>
      <c r="L22" s="12">
        <v>45740</v>
      </c>
      <c r="M22" s="1" t="s">
        <v>31</v>
      </c>
      <c r="N22" s="12">
        <f>IF(M22="Ja",L22+7,IF(M22="Nee",L22+15,""))</f>
        <v>45755</v>
      </c>
      <c r="O22" s="1" t="s">
        <v>32</v>
      </c>
      <c r="P22" s="2"/>
      <c r="Q22" s="12">
        <f>IF('Afgehandeld 2025'!O22="Nee","",IF(AND(ISBLANK(K22),ISBLANK(P22)),"",IF(R22="Ingetrokken","",IF(ISBLANK(P22),_xlfn.XLOOKUP('Afgehandeld 2025'!K22,[1]Instellingen!J:J,[1]Instellingen!N:N,,1),_xlfn.XLOOKUP(P22,[1]Instellingen!J:J,[1]Instellingen!O:O,,1)))))</f>
        <v>45762</v>
      </c>
      <c r="R22" s="10" t="s">
        <v>121</v>
      </c>
      <c r="S22" s="3" t="s">
        <v>178</v>
      </c>
    </row>
    <row r="23" spans="1:19" s="7" customFormat="1" ht="42.75" hidden="1" x14ac:dyDescent="0.25">
      <c r="A23" s="30" t="s">
        <v>179</v>
      </c>
      <c r="B23" s="4" t="s">
        <v>24</v>
      </c>
      <c r="C23" s="35">
        <v>45694</v>
      </c>
      <c r="D23" s="4" t="s">
        <v>41</v>
      </c>
      <c r="E23" s="4" t="s">
        <v>40</v>
      </c>
      <c r="F23" s="36" t="s">
        <v>72</v>
      </c>
      <c r="G23" s="36" t="s">
        <v>180</v>
      </c>
      <c r="H23" s="37" t="s">
        <v>181</v>
      </c>
      <c r="I23" s="4" t="s">
        <v>32</v>
      </c>
      <c r="J23" s="41">
        <v>45694</v>
      </c>
      <c r="K23" s="5" t="s">
        <v>167</v>
      </c>
      <c r="L23" s="12">
        <v>45747</v>
      </c>
      <c r="M23" s="1" t="s">
        <v>31</v>
      </c>
      <c r="N23" s="12">
        <f t="shared" ref="N23:N32" si="1">IF(M23="Ja",L23+7,IF(M23="Nee",L23+22,""))</f>
        <v>45769</v>
      </c>
      <c r="O23" s="1" t="s">
        <v>32</v>
      </c>
      <c r="P23" s="2"/>
      <c r="Q23" s="12">
        <f>IF('Afgehandeld 2025'!O23="Nee","",IF(AND(ISBLANK(K23),ISBLANK(P23)),"",IF(R23="Ingetrokken","",IF(ISBLANK(P23),_xlfn.XLOOKUP('Afgehandeld 2025'!K23,[1]Instellingen!J:J,[1]Instellingen!N:N,,1),_xlfn.XLOOKUP(P23,[1]Instellingen!J:J,[1]Instellingen!O:O,,1)))))</f>
        <v>45762</v>
      </c>
      <c r="R23" s="10" t="s">
        <v>121</v>
      </c>
    </row>
    <row r="24" spans="1:19" s="7" customFormat="1" ht="99.75" hidden="1" x14ac:dyDescent="0.25">
      <c r="A24" s="30" t="s">
        <v>182</v>
      </c>
      <c r="B24" s="4" t="s">
        <v>24</v>
      </c>
      <c r="C24" s="13">
        <v>45722</v>
      </c>
      <c r="D24" s="7" t="s">
        <v>41</v>
      </c>
      <c r="E24" s="43" t="s">
        <v>27</v>
      </c>
      <c r="F24" s="7" t="s">
        <v>72</v>
      </c>
      <c r="G24" s="4" t="s">
        <v>183</v>
      </c>
      <c r="H24" s="5" t="s">
        <v>184</v>
      </c>
      <c r="I24" s="5" t="s">
        <v>32</v>
      </c>
      <c r="J24" s="13">
        <v>45722</v>
      </c>
      <c r="K24" s="5" t="s">
        <v>147</v>
      </c>
      <c r="L24" s="13">
        <v>45747</v>
      </c>
      <c r="M24" s="1" t="s">
        <v>31</v>
      </c>
      <c r="N24" s="12">
        <f t="shared" si="1"/>
        <v>45769</v>
      </c>
      <c r="O24" s="1" t="s">
        <v>32</v>
      </c>
      <c r="P24" s="2"/>
      <c r="Q24" s="12">
        <f>IF('Afgehandeld 2025'!O24="Nee","",IF(AND(ISBLANK(K24),ISBLANK(P24)),"",IF(R24="Ingetrokken","",IF(ISBLANK(P24),_xlfn.XLOOKUP('Afgehandeld 2025'!K24,[1]Instellingen!J:J,[1]Instellingen!N:N,,1),_xlfn.XLOOKUP(P24,[1]Instellingen!J:J,[1]Instellingen!O:O,,1)))))</f>
        <v>45776</v>
      </c>
      <c r="R24" s="10" t="s">
        <v>121</v>
      </c>
    </row>
    <row r="25" spans="1:19" s="7" customFormat="1" ht="42.75" hidden="1" x14ac:dyDescent="0.25">
      <c r="A25" s="30" t="s">
        <v>185</v>
      </c>
      <c r="B25" s="4" t="s">
        <v>24</v>
      </c>
      <c r="C25" s="13">
        <v>45729</v>
      </c>
      <c r="D25" s="7" t="s">
        <v>41</v>
      </c>
      <c r="E25" s="43" t="s">
        <v>27</v>
      </c>
      <c r="F25" s="7" t="s">
        <v>23</v>
      </c>
      <c r="G25" s="5" t="s">
        <v>186</v>
      </c>
      <c r="H25" s="5" t="s">
        <v>187</v>
      </c>
      <c r="I25" s="5" t="s">
        <v>32</v>
      </c>
      <c r="J25" s="13">
        <v>45733</v>
      </c>
      <c r="K25" s="5" t="s">
        <v>168</v>
      </c>
      <c r="L25" s="13">
        <v>45785</v>
      </c>
      <c r="M25" s="1" t="s">
        <v>31</v>
      </c>
      <c r="N25" s="12">
        <f t="shared" si="1"/>
        <v>45807</v>
      </c>
      <c r="O25" s="1" t="s">
        <v>32</v>
      </c>
      <c r="P25" s="2" t="s">
        <v>188</v>
      </c>
      <c r="Q25" s="12">
        <f>IF('Afgehandeld 2025'!O25="Nee","",IF(AND(ISBLANK(K25),ISBLANK(P25)),"",IF(R25="Ingetrokken","",IF(ISBLANK(P25),_xlfn.XLOOKUP('Afgehandeld 2025'!K25,[1]Instellingen!J:J,[1]Instellingen!N:N,,1),_xlfn.XLOOKUP(P25,[1]Instellingen!J:J,[1]Instellingen!O:O,,1)))))</f>
        <v>45792</v>
      </c>
      <c r="R25" s="10" t="s">
        <v>121</v>
      </c>
      <c r="S25" s="5"/>
    </row>
    <row r="26" spans="1:19" s="7" customFormat="1" ht="71.25" hidden="1" x14ac:dyDescent="0.25">
      <c r="A26" s="30" t="s">
        <v>189</v>
      </c>
      <c r="B26" s="4" t="s">
        <v>60</v>
      </c>
      <c r="C26" s="13">
        <v>45735</v>
      </c>
      <c r="D26" s="7" t="s">
        <v>190</v>
      </c>
      <c r="E26" s="43" t="s">
        <v>40</v>
      </c>
      <c r="F26" s="7" t="s">
        <v>59</v>
      </c>
      <c r="G26" s="5" t="s">
        <v>191</v>
      </c>
      <c r="H26" s="5" t="s">
        <v>192</v>
      </c>
      <c r="I26" s="5" t="s">
        <v>31</v>
      </c>
      <c r="J26" s="13">
        <v>45735</v>
      </c>
      <c r="K26" s="5" t="s">
        <v>193</v>
      </c>
      <c r="L26" s="13"/>
      <c r="M26" s="1"/>
      <c r="N26" s="12" t="str">
        <f t="shared" si="1"/>
        <v/>
      </c>
      <c r="O26" s="1"/>
      <c r="P26" s="2" t="s">
        <v>193</v>
      </c>
      <c r="Q26" s="12">
        <f>IF('Afgehandeld 2025'!O26="Nee","",IF(AND(ISBLANK(K26),ISBLANK(P26)),"",IF(R26="Ingetrokken","",IF(ISBLANK(P26),_xlfn.XLOOKUP('Afgehandeld 2025'!K26,[1]Instellingen!J:J,[1]Instellingen!N:N,,1),_xlfn.XLOOKUP(P26,[1]Instellingen!J:J,[1]Instellingen!O:O,,1)))))</f>
        <v>45806</v>
      </c>
      <c r="R26" s="10" t="s">
        <v>121</v>
      </c>
      <c r="S26" s="5" t="s">
        <v>194</v>
      </c>
    </row>
    <row r="27" spans="1:19" s="7" customFormat="1" ht="57" hidden="1" x14ac:dyDescent="0.25">
      <c r="A27" s="30" t="s">
        <v>195</v>
      </c>
      <c r="B27" s="4" t="s">
        <v>60</v>
      </c>
      <c r="C27" s="13">
        <v>45735</v>
      </c>
      <c r="D27" s="7" t="s">
        <v>190</v>
      </c>
      <c r="E27" s="43" t="s">
        <v>40</v>
      </c>
      <c r="F27" s="7" t="s">
        <v>59</v>
      </c>
      <c r="G27" s="5" t="s">
        <v>191</v>
      </c>
      <c r="H27" s="5" t="s">
        <v>196</v>
      </c>
      <c r="I27" s="5" t="s">
        <v>31</v>
      </c>
      <c r="J27" s="13">
        <v>45735</v>
      </c>
      <c r="K27" s="5" t="s">
        <v>193</v>
      </c>
      <c r="L27" s="13"/>
      <c r="M27" s="1"/>
      <c r="N27" s="12" t="str">
        <f t="shared" si="1"/>
        <v/>
      </c>
      <c r="O27" s="1"/>
      <c r="P27" s="2" t="s">
        <v>193</v>
      </c>
      <c r="Q27" s="12">
        <f>IF('Afgehandeld 2025'!O27="Nee","",IF(AND(ISBLANK(K27),ISBLANK(P27)),"",IF(R27="Ingetrokken","",IF(ISBLANK(P27),_xlfn.XLOOKUP('Afgehandeld 2025'!K27,[1]Instellingen!J:J,[1]Instellingen!N:N,,1),_xlfn.XLOOKUP(P27,[1]Instellingen!J:J,[1]Instellingen!O:O,,1)))))</f>
        <v>45806</v>
      </c>
      <c r="R27" s="10" t="s">
        <v>121</v>
      </c>
      <c r="S27" s="5" t="s">
        <v>194</v>
      </c>
    </row>
    <row r="28" spans="1:19" s="7" customFormat="1" ht="59.25" hidden="1" x14ac:dyDescent="0.25">
      <c r="A28" s="30" t="s">
        <v>197</v>
      </c>
      <c r="B28" s="4" t="s">
        <v>60</v>
      </c>
      <c r="C28" s="13">
        <v>45804</v>
      </c>
      <c r="D28" s="7" t="s">
        <v>41</v>
      </c>
      <c r="E28" s="43" t="s">
        <v>40</v>
      </c>
      <c r="F28" s="7" t="s">
        <v>198</v>
      </c>
      <c r="G28" s="5">
        <v>105385</v>
      </c>
      <c r="H28" s="5" t="s">
        <v>199</v>
      </c>
      <c r="I28" s="5" t="s">
        <v>32</v>
      </c>
      <c r="J28" s="13">
        <v>45805</v>
      </c>
      <c r="K28" s="13"/>
      <c r="L28" s="1"/>
      <c r="M28" s="12" t="str">
        <f>IF(L28="Ja",K28+7,IF(L28="Nee",K28+22,""))</f>
        <v/>
      </c>
      <c r="N28" s="1"/>
      <c r="O28" s="2"/>
      <c r="P28" s="2"/>
      <c r="Q28" s="12" t="str">
        <f>IF('Afgehandeld 2025'!O28="Nee","",IF(AND(ISBLANK(K28),ISBLANK(P28)),"",IF(R28="Ingetrokken","",IF(ISBLANK(P28),_xlfn.XLOOKUP('Afgehandeld 2025'!K28,[1]Instellingen!J:J,[1]Instellingen!N:N,,1),_xlfn.XLOOKUP(P28,[1]Instellingen!J:J,[1]Instellingen!O:O,,1)))))</f>
        <v/>
      </c>
      <c r="R28" s="10" t="s">
        <v>121</v>
      </c>
      <c r="S28" s="5" t="s">
        <v>200</v>
      </c>
    </row>
    <row r="29" spans="1:19" s="7" customFormat="1" ht="57" hidden="1" x14ac:dyDescent="0.25">
      <c r="A29" s="30" t="s">
        <v>201</v>
      </c>
      <c r="B29" s="4" t="s">
        <v>202</v>
      </c>
      <c r="C29" s="13">
        <v>45729</v>
      </c>
      <c r="D29" s="7" t="s">
        <v>41</v>
      </c>
      <c r="E29" s="43" t="s">
        <v>40</v>
      </c>
      <c r="F29" s="7" t="s">
        <v>23</v>
      </c>
      <c r="G29" s="5" t="s">
        <v>203</v>
      </c>
      <c r="H29" s="5" t="s">
        <v>204</v>
      </c>
      <c r="I29" s="5" t="s">
        <v>32</v>
      </c>
      <c r="J29" s="13">
        <v>45733</v>
      </c>
      <c r="K29" s="5" t="s">
        <v>168</v>
      </c>
      <c r="L29" s="13"/>
      <c r="M29" s="1"/>
      <c r="N29" s="12" t="str">
        <f t="shared" si="1"/>
        <v/>
      </c>
      <c r="O29" s="1"/>
      <c r="P29" s="2"/>
      <c r="Q29" s="12" t="str">
        <f>IF('Afgehandeld 2025'!O29="Nee","",IF(AND(ISBLANK(K29),ISBLANK(P29)),"",IF(R29="Ingetrokken","",IF(ISBLANK(P29),_xlfn.XLOOKUP('Afgehandeld 2025'!K29,[1]Instellingen!J:J,[1]Instellingen!N:N,,1),_xlfn.XLOOKUP(P29,[1]Instellingen!J:J,[1]Instellingen!O:O,,1)))))</f>
        <v/>
      </c>
      <c r="R29" s="10" t="s">
        <v>43</v>
      </c>
      <c r="S29" s="7" t="s">
        <v>205</v>
      </c>
    </row>
    <row r="30" spans="1:19" s="7" customFormat="1" ht="128.25" hidden="1" x14ac:dyDescent="0.25">
      <c r="A30" s="46" t="s">
        <v>206</v>
      </c>
      <c r="B30" s="4" t="s">
        <v>24</v>
      </c>
      <c r="C30" s="13">
        <v>45736</v>
      </c>
      <c r="D30" s="7" t="s">
        <v>41</v>
      </c>
      <c r="E30" s="43" t="s">
        <v>27</v>
      </c>
      <c r="F30" s="7" t="s">
        <v>207</v>
      </c>
      <c r="G30" s="5" t="s">
        <v>208</v>
      </c>
      <c r="H30" s="5" t="s">
        <v>209</v>
      </c>
      <c r="I30" s="5" t="s">
        <v>32</v>
      </c>
      <c r="J30" s="13">
        <v>45736</v>
      </c>
      <c r="K30" s="5" t="s">
        <v>188</v>
      </c>
      <c r="L30" s="13">
        <v>45777</v>
      </c>
      <c r="M30" s="3" t="s">
        <v>31</v>
      </c>
      <c r="N30" s="47">
        <f t="shared" si="1"/>
        <v>45799</v>
      </c>
      <c r="O30" s="3" t="s">
        <v>32</v>
      </c>
      <c r="P30" s="4"/>
      <c r="Q30" s="47" t="str">
        <f>IF('Afgehandeld 2025'!O30="Nee","",IF(AND(ISBLANK(K30),ISBLANK(P30)),"",IF(R30="Ingetrokken","",IF(ISBLANK(P30),_xlfn.XLOOKUP('Afgehandeld 2025'!K30,[1]Instellingen!J:J,[1]Instellingen!N:N,,1),_xlfn.XLOOKUP(P30,[1]Instellingen!J:J,[1]Instellingen!O:O,,1)))))</f>
        <v/>
      </c>
      <c r="R30" s="48" t="s">
        <v>43</v>
      </c>
      <c r="S30" s="5" t="s">
        <v>210</v>
      </c>
    </row>
    <row r="31" spans="1:19" s="7" customFormat="1" ht="71.25" hidden="1" x14ac:dyDescent="0.25">
      <c r="A31" s="30" t="s">
        <v>211</v>
      </c>
      <c r="B31" s="4" t="s">
        <v>24</v>
      </c>
      <c r="C31" s="18">
        <v>45721</v>
      </c>
      <c r="D31" s="4" t="s">
        <v>41</v>
      </c>
      <c r="E31" s="4" t="s">
        <v>56</v>
      </c>
      <c r="F31" s="4" t="s">
        <v>23</v>
      </c>
      <c r="G31" s="4" t="s">
        <v>212</v>
      </c>
      <c r="H31" s="4" t="s">
        <v>213</v>
      </c>
      <c r="I31" s="4" t="s">
        <v>32</v>
      </c>
      <c r="J31" s="19">
        <v>45721</v>
      </c>
      <c r="K31" s="5" t="s">
        <v>188</v>
      </c>
      <c r="L31" s="12">
        <v>45777</v>
      </c>
      <c r="M31" s="1" t="s">
        <v>31</v>
      </c>
      <c r="N31" s="12">
        <f t="shared" si="1"/>
        <v>45799</v>
      </c>
      <c r="O31" s="1" t="s">
        <v>32</v>
      </c>
      <c r="P31" s="2" t="s">
        <v>214</v>
      </c>
      <c r="Q31" s="12">
        <f>IF('Afgehandeld 2025'!O31="Nee","",IF(AND(ISBLANK(K31),ISBLANK(P31)),"",IF(R31="Ingetrokken","",IF(ISBLANK(P31),_xlfn.XLOOKUP('Afgehandeld 2025'!K31,[1]Instellingen!J:J,[1]Instellingen!N:N,,1),_xlfn.XLOOKUP(P31,[1]Instellingen!J:J,[1]Instellingen!O:O,,1)))))</f>
        <v>45834</v>
      </c>
      <c r="R31" s="10" t="s">
        <v>121</v>
      </c>
    </row>
    <row r="32" spans="1:19" s="7" customFormat="1" ht="134.25" hidden="1" x14ac:dyDescent="0.25">
      <c r="A32" s="30" t="s">
        <v>215</v>
      </c>
      <c r="B32" s="4" t="s">
        <v>24</v>
      </c>
      <c r="C32" s="13">
        <v>45784</v>
      </c>
      <c r="D32" s="7" t="s">
        <v>216</v>
      </c>
      <c r="E32" s="43" t="s">
        <v>27</v>
      </c>
      <c r="F32" s="7" t="s">
        <v>72</v>
      </c>
      <c r="G32" s="5" t="s">
        <v>217</v>
      </c>
      <c r="H32" s="5" t="s">
        <v>218</v>
      </c>
      <c r="I32" s="5" t="s">
        <v>31</v>
      </c>
      <c r="J32" s="13">
        <v>45785</v>
      </c>
      <c r="K32" s="5" t="s">
        <v>219</v>
      </c>
      <c r="L32" s="13"/>
      <c r="M32" s="1"/>
      <c r="N32" s="12" t="str">
        <f t="shared" si="1"/>
        <v/>
      </c>
      <c r="O32" s="1"/>
      <c r="P32" s="2" t="s">
        <v>214</v>
      </c>
      <c r="Q32" s="12">
        <f>IF('Afgehandeld 2025'!O32="Nee","",IF(AND(ISBLANK(K32),ISBLANK(P32)),"",IF(R32="Ingetrokken","",IF(ISBLANK(P32),_xlfn.XLOOKUP('Afgehandeld 2025'!K32,[1]Instellingen!J:J,[1]Instellingen!N:N,,1),_xlfn.XLOOKUP(P32,[1]Instellingen!J:J,[1]Instellingen!O:O,,1)))))</f>
        <v>45834</v>
      </c>
      <c r="R32" s="10" t="s">
        <v>121</v>
      </c>
      <c r="S32" s="5" t="s">
        <v>194</v>
      </c>
    </row>
    <row r="33" spans="1:19" s="7" customFormat="1" ht="99.75" hidden="1" x14ac:dyDescent="0.25">
      <c r="A33" s="30" t="s">
        <v>220</v>
      </c>
      <c r="B33" s="4" t="s">
        <v>60</v>
      </c>
      <c r="C33" s="18">
        <v>45713</v>
      </c>
      <c r="D33" s="4" t="s">
        <v>41</v>
      </c>
      <c r="E33" s="4" t="s">
        <v>27</v>
      </c>
      <c r="F33" s="4" t="s">
        <v>72</v>
      </c>
      <c r="G33" s="4" t="s">
        <v>221</v>
      </c>
      <c r="H33" s="4" t="s">
        <v>222</v>
      </c>
      <c r="I33" s="4" t="s">
        <v>31</v>
      </c>
      <c r="J33" s="19">
        <v>45714</v>
      </c>
      <c r="K33" s="5" t="s">
        <v>147</v>
      </c>
      <c r="L33" s="12"/>
      <c r="M33" s="1"/>
      <c r="N33" s="12" t="str">
        <f>IF(M33="Ja",L33+7,IF(M33="Nee",L33+14,""))</f>
        <v/>
      </c>
      <c r="O33" s="1"/>
      <c r="P33" s="2" t="s">
        <v>188</v>
      </c>
      <c r="Q33" s="12">
        <f>IF('Afgehandeld 2025'!O33="Nee","",IF(AND(ISBLANK(K33),ISBLANK(P33)),"",IF(R33="Ingetrokken","",IF(ISBLANK(P33),_xlfn.XLOOKUP('Afgehandeld 2025'!K33,[1]Instellingen!J:J,[1]Instellingen!N:N,,1),_xlfn.XLOOKUP(P33,[1]Instellingen!J:J,[1]Instellingen!O:O,,1)))))</f>
        <v>45792</v>
      </c>
      <c r="R33" s="10" t="s">
        <v>121</v>
      </c>
    </row>
    <row r="34" spans="1:19" s="7" customFormat="1" ht="99.75" hidden="1" x14ac:dyDescent="0.25">
      <c r="A34" s="30" t="s">
        <v>223</v>
      </c>
      <c r="B34" s="4" t="s">
        <v>60</v>
      </c>
      <c r="C34" s="18">
        <v>45713</v>
      </c>
      <c r="D34" s="4" t="s">
        <v>41</v>
      </c>
      <c r="E34" s="4" t="s">
        <v>27</v>
      </c>
      <c r="F34" s="4" t="s">
        <v>72</v>
      </c>
      <c r="G34" s="4" t="s">
        <v>221</v>
      </c>
      <c r="H34" s="4" t="s">
        <v>224</v>
      </c>
      <c r="I34" s="4" t="s">
        <v>31</v>
      </c>
      <c r="J34" s="18">
        <v>45714</v>
      </c>
      <c r="K34" s="5" t="s">
        <v>147</v>
      </c>
      <c r="L34" s="12"/>
      <c r="M34" s="1"/>
      <c r="N34" s="12" t="str">
        <f>IF(M34="Ja",L34+7,IF(M34="Nee",L34+14,""))</f>
        <v/>
      </c>
      <c r="O34" s="1"/>
      <c r="P34" s="2" t="s">
        <v>188</v>
      </c>
      <c r="Q34" s="12">
        <f>IF('Afgehandeld 2025'!O34="Nee","",IF(AND(ISBLANK(K34),ISBLANK(P34)),"",IF(R34="Ingetrokken","",IF(ISBLANK(P34),_xlfn.XLOOKUP('Afgehandeld 2025'!K34,[1]Instellingen!J:J,[1]Instellingen!N:N,,1),_xlfn.XLOOKUP(P34,[1]Instellingen!J:J,[1]Instellingen!O:O,,1)))))</f>
        <v>45792</v>
      </c>
      <c r="R34" s="10" t="s">
        <v>121</v>
      </c>
    </row>
    <row r="35" spans="1:19" s="7" customFormat="1" ht="42.75" hidden="1" x14ac:dyDescent="0.25">
      <c r="A35" s="46" t="s">
        <v>225</v>
      </c>
      <c r="B35" s="4" t="s">
        <v>60</v>
      </c>
      <c r="C35" s="18">
        <v>45713</v>
      </c>
      <c r="D35" s="4" t="s">
        <v>41</v>
      </c>
      <c r="E35" s="4" t="s">
        <v>27</v>
      </c>
      <c r="F35" s="4" t="s">
        <v>72</v>
      </c>
      <c r="G35" s="4" t="s">
        <v>221</v>
      </c>
      <c r="H35" s="4" t="s">
        <v>226</v>
      </c>
      <c r="I35" s="4" t="s">
        <v>31</v>
      </c>
      <c r="J35" s="18">
        <v>45714</v>
      </c>
      <c r="K35" s="5" t="s">
        <v>147</v>
      </c>
      <c r="L35" s="47"/>
      <c r="M35" s="3"/>
      <c r="N35" s="47" t="str">
        <f>IF(M35="Ja",L35+7,IF(M35="Nee",L35+14,""))</f>
        <v/>
      </c>
      <c r="O35" s="3"/>
      <c r="P35" s="4" t="s">
        <v>214</v>
      </c>
      <c r="Q35" s="47">
        <f>IF('Afgehandeld 2025'!O35="Nee","",IF(AND(ISBLANK(K35),ISBLANK(P35)),"",IF(R35="Ingetrokken","",IF(ISBLANK(P35),_xlfn.XLOOKUP('Afgehandeld 2025'!K35,[1]Instellingen!J:J,[1]Instellingen!N:N,,1),_xlfn.XLOOKUP(P35,[1]Instellingen!J:J,[1]Instellingen!O:O,,1)))))</f>
        <v>45834</v>
      </c>
      <c r="R35" s="48" t="s">
        <v>121</v>
      </c>
    </row>
    <row r="36" spans="1:19" s="7" customFormat="1" ht="57" hidden="1" x14ac:dyDescent="0.25">
      <c r="A36" s="46" t="s">
        <v>227</v>
      </c>
      <c r="B36" s="4" t="s">
        <v>60</v>
      </c>
      <c r="C36" s="13">
        <v>45726</v>
      </c>
      <c r="D36" s="7" t="s">
        <v>41</v>
      </c>
      <c r="E36" s="43" t="s">
        <v>27</v>
      </c>
      <c r="F36" s="7" t="s">
        <v>46</v>
      </c>
      <c r="G36" s="5" t="s">
        <v>228</v>
      </c>
      <c r="H36" s="5" t="s">
        <v>229</v>
      </c>
      <c r="I36" s="5" t="s">
        <v>32</v>
      </c>
      <c r="J36" s="13">
        <v>45729</v>
      </c>
      <c r="K36" s="5" t="s">
        <v>155</v>
      </c>
      <c r="L36" s="13">
        <v>45743</v>
      </c>
      <c r="M36" s="1" t="s">
        <v>31</v>
      </c>
      <c r="N36" s="12">
        <f>IF(M36="Ja",L36+7,IF(M36="Nee",L36+15,""))</f>
        <v>45758</v>
      </c>
      <c r="O36" s="1" t="s">
        <v>32</v>
      </c>
      <c r="P36" s="2" t="s">
        <v>230</v>
      </c>
      <c r="Q36" s="12">
        <f>IF('Afgehandeld 2025'!O36="Nee","",IF(AND(ISBLANK(K36),ISBLANK(P36)),"",IF(R36="Ingetrokken","",IF(ISBLANK(P36),_xlfn.XLOOKUP('Afgehandeld 2025'!K36,[1]Instellingen!J:J,[1]Instellingen!N:N,,1),_xlfn.XLOOKUP(P36,[1]Instellingen!J:J,[1]Instellingen!O:O,,1)))))</f>
        <v>45848</v>
      </c>
      <c r="R36" s="10" t="s">
        <v>121</v>
      </c>
    </row>
    <row r="37" spans="1:19" s="7" customFormat="1" ht="42.75" hidden="1" x14ac:dyDescent="0.25">
      <c r="A37" s="46" t="s">
        <v>231</v>
      </c>
      <c r="B37" s="4" t="s">
        <v>24</v>
      </c>
      <c r="C37" s="13">
        <v>45832</v>
      </c>
      <c r="D37" s="7" t="s">
        <v>41</v>
      </c>
      <c r="E37" s="43" t="s">
        <v>40</v>
      </c>
      <c r="F37" s="7" t="s">
        <v>207</v>
      </c>
      <c r="G37" s="5" t="s">
        <v>232</v>
      </c>
      <c r="H37" s="5" t="s">
        <v>233</v>
      </c>
      <c r="I37" s="5" t="s">
        <v>31</v>
      </c>
      <c r="J37" s="13">
        <v>45834</v>
      </c>
      <c r="K37" s="5" t="s">
        <v>234</v>
      </c>
      <c r="L37" s="13"/>
      <c r="M37" s="1"/>
      <c r="N37" s="12" t="str">
        <f t="shared" ref="N37:N49" si="2">IF(M37="Ja",L37+7,IF(M37="Nee",L37+22,""))</f>
        <v/>
      </c>
      <c r="O37" s="1"/>
      <c r="P37" s="2" t="s">
        <v>234</v>
      </c>
      <c r="Q37" s="12">
        <f>IF('Afgehandeld 2025'!O37="Nee","",IF(AND(ISBLANK(K37),ISBLANK(P37)),"",IF(R37="Ingetrokken","",IF(ISBLANK(P37),_xlfn.XLOOKUP('Afgehandeld 2025'!K37,[1]Instellingen!J:J,[1]Instellingen!N:N,,1),_xlfn.XLOOKUP(P37,[1]Instellingen!J:J,[1]Instellingen!O:O,,1)))))</f>
        <v>45862</v>
      </c>
      <c r="R37" s="10" t="s">
        <v>121</v>
      </c>
      <c r="S37" s="5" t="s">
        <v>194</v>
      </c>
    </row>
    <row r="38" spans="1:19" s="7" customFormat="1" ht="42.75" hidden="1" x14ac:dyDescent="0.25">
      <c r="A38" s="30" t="s">
        <v>235</v>
      </c>
      <c r="B38" s="4" t="s">
        <v>60</v>
      </c>
      <c r="C38" s="13">
        <v>45771</v>
      </c>
      <c r="D38" s="7" t="s">
        <v>41</v>
      </c>
      <c r="E38" s="43" t="s">
        <v>56</v>
      </c>
      <c r="F38" s="7" t="s">
        <v>72</v>
      </c>
      <c r="G38" s="5" t="s">
        <v>236</v>
      </c>
      <c r="H38" s="5" t="s">
        <v>237</v>
      </c>
      <c r="I38" s="5" t="s">
        <v>32</v>
      </c>
      <c r="J38" s="13">
        <v>45771</v>
      </c>
      <c r="K38" s="5"/>
      <c r="L38" s="13"/>
      <c r="M38" s="1"/>
      <c r="N38" s="12" t="str">
        <f t="shared" si="2"/>
        <v/>
      </c>
      <c r="O38" s="1"/>
      <c r="P38" s="2"/>
      <c r="Q38" s="12" t="str">
        <f>IF('Afgehandeld 2025'!O38="Nee","",IF(AND(ISBLANK(K38),ISBLANK(P38)),"",IF(R38="Ingetrokken","",IF(ISBLANK(P38),_xlfn.XLOOKUP('Afgehandeld 2025'!K38,[1]Instellingen!J:J,[1]Instellingen!N:N,,1),_xlfn.XLOOKUP(P38,[1]Instellingen!J:J,[1]Instellingen!O:O,,1)))))</f>
        <v/>
      </c>
      <c r="R38" s="10" t="s">
        <v>43</v>
      </c>
      <c r="S38" s="5" t="s">
        <v>238</v>
      </c>
    </row>
    <row r="39" spans="1:19" s="7" customFormat="1" ht="128.25" hidden="1" x14ac:dyDescent="0.25">
      <c r="A39" s="30" t="s">
        <v>239</v>
      </c>
      <c r="B39" s="4" t="s">
        <v>24</v>
      </c>
      <c r="C39" s="13">
        <v>45435</v>
      </c>
      <c r="D39" s="7" t="s">
        <v>41</v>
      </c>
      <c r="E39" s="43" t="s">
        <v>27</v>
      </c>
      <c r="F39" s="7" t="s">
        <v>23</v>
      </c>
      <c r="G39" s="5" t="s">
        <v>240</v>
      </c>
      <c r="H39" s="5" t="s">
        <v>241</v>
      </c>
      <c r="I39" s="5" t="s">
        <v>32</v>
      </c>
      <c r="J39" s="13">
        <v>45805</v>
      </c>
      <c r="K39" s="5"/>
      <c r="L39" s="13"/>
      <c r="M39" s="1"/>
      <c r="N39" s="12" t="str">
        <f t="shared" si="2"/>
        <v/>
      </c>
      <c r="O39" s="1"/>
      <c r="P39" s="2"/>
      <c r="Q39" s="12" t="str">
        <f>IF('Afgehandeld 2025'!O39="Nee","",IF(AND(ISBLANK(K39),ISBLANK(P39)),"",IF(R39="Ingetrokken","",IF(ISBLANK(P39),_xlfn.XLOOKUP('Afgehandeld 2025'!K39,[1]Instellingen!J:J,[1]Instellingen!N:N,,1),_xlfn.XLOOKUP(P39,[1]Instellingen!J:J,[1]Instellingen!O:O,,1)))))</f>
        <v/>
      </c>
      <c r="R39" s="10" t="s">
        <v>43</v>
      </c>
      <c r="S39" s="5" t="s">
        <v>242</v>
      </c>
    </row>
    <row r="40" spans="1:19" s="7" customFormat="1" ht="57" hidden="1" x14ac:dyDescent="0.25">
      <c r="A40" s="30" t="s">
        <v>243</v>
      </c>
      <c r="B40" s="4" t="s">
        <v>202</v>
      </c>
      <c r="C40" s="13">
        <v>45814</v>
      </c>
      <c r="D40" s="7" t="s">
        <v>41</v>
      </c>
      <c r="E40" s="43" t="s">
        <v>27</v>
      </c>
      <c r="F40" s="7" t="s">
        <v>72</v>
      </c>
      <c r="G40" s="5" t="s">
        <v>165</v>
      </c>
      <c r="H40" s="5" t="s">
        <v>244</v>
      </c>
      <c r="I40" s="5" t="s">
        <v>31</v>
      </c>
      <c r="J40" s="13">
        <v>45820</v>
      </c>
      <c r="K40" s="5" t="s">
        <v>230</v>
      </c>
      <c r="L40" s="13"/>
      <c r="M40" s="1"/>
      <c r="N40" s="12" t="str">
        <f t="shared" si="2"/>
        <v/>
      </c>
      <c r="O40" s="1"/>
      <c r="P40" s="2" t="s">
        <v>234</v>
      </c>
      <c r="Q40" s="12">
        <f>IF('Afgehandeld 2025'!O40="Nee","",IF(AND(ISBLANK(K40),ISBLANK(P40)),"",IF(R40="Ingetrokken","",IF(ISBLANK(P40),_xlfn.XLOOKUP('Afgehandeld 2025'!K40,[1]Instellingen!J:J,[1]Instellingen!N:N,,1),_xlfn.XLOOKUP(P40,[1]Instellingen!J:J,[1]Instellingen!O:O,,1)))))</f>
        <v>45862</v>
      </c>
      <c r="R40" s="10" t="s">
        <v>121</v>
      </c>
    </row>
    <row r="41" spans="1:19" s="7" customFormat="1" ht="42.75" hidden="1" x14ac:dyDescent="0.25">
      <c r="A41" s="30" t="s">
        <v>245</v>
      </c>
      <c r="B41" s="4" t="s">
        <v>60</v>
      </c>
      <c r="C41" s="35">
        <v>45705</v>
      </c>
      <c r="D41" s="4" t="s">
        <v>41</v>
      </c>
      <c r="E41" s="4" t="s">
        <v>27</v>
      </c>
      <c r="F41" s="36" t="s">
        <v>246</v>
      </c>
      <c r="G41" s="36" t="s">
        <v>140</v>
      </c>
      <c r="H41" s="37" t="s">
        <v>247</v>
      </c>
      <c r="I41" s="4" t="s">
        <v>32</v>
      </c>
      <c r="J41" s="41">
        <v>45705</v>
      </c>
      <c r="K41" s="5" t="s">
        <v>214</v>
      </c>
      <c r="L41" s="13">
        <v>45840</v>
      </c>
      <c r="M41" s="1" t="s">
        <v>31</v>
      </c>
      <c r="N41" s="12">
        <f t="shared" si="2"/>
        <v>45862</v>
      </c>
      <c r="O41" s="1" t="s">
        <v>32</v>
      </c>
      <c r="P41" s="2" t="s">
        <v>248</v>
      </c>
      <c r="Q41" s="12">
        <v>45870</v>
      </c>
      <c r="R41" s="10" t="s">
        <v>121</v>
      </c>
      <c r="S41" s="5"/>
    </row>
    <row r="42" spans="1:19" s="7" customFormat="1" ht="85.5" hidden="1" x14ac:dyDescent="0.25">
      <c r="A42" s="30" t="s">
        <v>249</v>
      </c>
      <c r="B42" s="4" t="s">
        <v>60</v>
      </c>
      <c r="C42" s="13">
        <v>45775</v>
      </c>
      <c r="D42" s="7" t="s">
        <v>41</v>
      </c>
      <c r="E42" s="43" t="s">
        <v>27</v>
      </c>
      <c r="F42" s="7" t="s">
        <v>72</v>
      </c>
      <c r="G42" s="5" t="s">
        <v>144</v>
      </c>
      <c r="H42" s="5" t="s">
        <v>250</v>
      </c>
      <c r="I42" s="5" t="s">
        <v>31</v>
      </c>
      <c r="J42" s="13">
        <v>45777</v>
      </c>
      <c r="K42" s="5" t="s">
        <v>230</v>
      </c>
      <c r="L42" s="13"/>
      <c r="M42" s="1"/>
      <c r="N42" s="12" t="str">
        <f t="shared" si="2"/>
        <v/>
      </c>
      <c r="O42" s="1"/>
      <c r="P42" s="2" t="s">
        <v>234</v>
      </c>
      <c r="Q42" s="12">
        <f>IF('Afgehandeld 2025'!O42="Nee","",IF(AND(ISBLANK(K42),ISBLANK(P42)),"",IF(R42="Ingetrokken","",IF(ISBLANK(P42),_xlfn.XLOOKUP('Afgehandeld 2025'!K42,[1]Instellingen!J:J,[1]Instellingen!N:N,,1),_xlfn.XLOOKUP(P42,[1]Instellingen!J:J,[1]Instellingen!O:O,,1)))))</f>
        <v>45862</v>
      </c>
      <c r="R42" s="10" t="s">
        <v>121</v>
      </c>
    </row>
    <row r="43" spans="1:19" s="7" customFormat="1" ht="57" hidden="1" x14ac:dyDescent="0.25">
      <c r="A43" s="30" t="s">
        <v>251</v>
      </c>
      <c r="B43" s="4" t="s">
        <v>24</v>
      </c>
      <c r="C43" s="13">
        <v>45792</v>
      </c>
      <c r="D43" s="7" t="s">
        <v>41</v>
      </c>
      <c r="E43" s="43" t="s">
        <v>27</v>
      </c>
      <c r="F43" s="7" t="s">
        <v>90</v>
      </c>
      <c r="G43" s="5" t="s">
        <v>140</v>
      </c>
      <c r="H43" s="5" t="s">
        <v>252</v>
      </c>
      <c r="I43" s="5" t="s">
        <v>32</v>
      </c>
      <c r="J43" s="13">
        <v>45792</v>
      </c>
      <c r="K43" s="5" t="s">
        <v>234</v>
      </c>
      <c r="L43" s="13">
        <v>45840</v>
      </c>
      <c r="M43" s="1" t="s">
        <v>31</v>
      </c>
      <c r="N43" s="12">
        <f t="shared" si="2"/>
        <v>45862</v>
      </c>
      <c r="O43" s="1" t="s">
        <v>32</v>
      </c>
      <c r="P43" s="2" t="s">
        <v>248</v>
      </c>
      <c r="Q43" s="12">
        <v>45870</v>
      </c>
      <c r="R43" s="10" t="s">
        <v>121</v>
      </c>
    </row>
    <row r="44" spans="1:19" s="7" customFormat="1" ht="71.25" hidden="1" x14ac:dyDescent="0.25">
      <c r="A44" s="30" t="s">
        <v>253</v>
      </c>
      <c r="B44" s="4" t="s">
        <v>24</v>
      </c>
      <c r="C44" s="13">
        <v>45826</v>
      </c>
      <c r="D44" s="7" t="s">
        <v>41</v>
      </c>
      <c r="E44" s="43" t="s">
        <v>27</v>
      </c>
      <c r="F44" s="7" t="s">
        <v>207</v>
      </c>
      <c r="G44" s="5" t="s">
        <v>254</v>
      </c>
      <c r="H44" s="5" t="s">
        <v>255</v>
      </c>
      <c r="I44" s="5" t="s">
        <v>32</v>
      </c>
      <c r="J44" s="13">
        <v>45826</v>
      </c>
      <c r="K44" s="5" t="s">
        <v>234</v>
      </c>
      <c r="L44" s="13">
        <v>45840</v>
      </c>
      <c r="M44" s="1" t="s">
        <v>31</v>
      </c>
      <c r="N44" s="12">
        <f t="shared" si="2"/>
        <v>45862</v>
      </c>
      <c r="O44" s="1" t="s">
        <v>32</v>
      </c>
      <c r="P44" s="2" t="s">
        <v>248</v>
      </c>
      <c r="Q44" s="12">
        <v>45870</v>
      </c>
      <c r="R44" s="10" t="s">
        <v>121</v>
      </c>
    </row>
    <row r="45" spans="1:19" s="7" customFormat="1" ht="57" hidden="1" x14ac:dyDescent="0.25">
      <c r="A45" s="30" t="s">
        <v>256</v>
      </c>
      <c r="B45" s="4" t="s">
        <v>24</v>
      </c>
      <c r="C45" s="13">
        <v>45826</v>
      </c>
      <c r="D45" s="7" t="s">
        <v>41</v>
      </c>
      <c r="E45" s="43" t="s">
        <v>27</v>
      </c>
      <c r="F45" s="7" t="s">
        <v>207</v>
      </c>
      <c r="G45" s="5" t="s">
        <v>254</v>
      </c>
      <c r="H45" s="5" t="s">
        <v>209</v>
      </c>
      <c r="I45" s="5" t="s">
        <v>31</v>
      </c>
      <c r="J45" s="13">
        <v>45826</v>
      </c>
      <c r="K45" s="5" t="s">
        <v>234</v>
      </c>
      <c r="L45" s="13"/>
      <c r="M45" s="1"/>
      <c r="N45" s="12" t="str">
        <f t="shared" si="2"/>
        <v/>
      </c>
      <c r="O45" s="1"/>
      <c r="P45" s="2" t="s">
        <v>248</v>
      </c>
      <c r="Q45" s="12">
        <v>45874</v>
      </c>
      <c r="R45" s="10" t="s">
        <v>121</v>
      </c>
      <c r="S45" s="5" t="s">
        <v>257</v>
      </c>
    </row>
    <row r="46" spans="1:19" s="7" customFormat="1" ht="71.25" hidden="1" x14ac:dyDescent="0.25">
      <c r="A46" s="30" t="s">
        <v>258</v>
      </c>
      <c r="B46" s="4" t="s">
        <v>24</v>
      </c>
      <c r="C46" s="13">
        <v>45756</v>
      </c>
      <c r="D46" s="7" t="s">
        <v>41</v>
      </c>
      <c r="E46" s="43" t="s">
        <v>40</v>
      </c>
      <c r="F46" s="7" t="s">
        <v>23</v>
      </c>
      <c r="G46" s="5" t="s">
        <v>259</v>
      </c>
      <c r="H46" s="5" t="s">
        <v>260</v>
      </c>
      <c r="I46" s="5" t="s">
        <v>32</v>
      </c>
      <c r="J46" s="13">
        <v>45756</v>
      </c>
      <c r="K46" s="5" t="s">
        <v>188</v>
      </c>
      <c r="L46" s="13">
        <v>45819</v>
      </c>
      <c r="M46" s="1" t="s">
        <v>31</v>
      </c>
      <c r="N46" s="12">
        <f t="shared" si="2"/>
        <v>45841</v>
      </c>
      <c r="O46" s="1" t="s">
        <v>32</v>
      </c>
      <c r="P46" s="2" t="s">
        <v>261</v>
      </c>
      <c r="Q46" s="12">
        <v>45881</v>
      </c>
      <c r="R46" s="10" t="s">
        <v>121</v>
      </c>
      <c r="S46" s="5" t="s">
        <v>262</v>
      </c>
    </row>
    <row r="47" spans="1:19" s="7" customFormat="1" ht="85.5" hidden="1" x14ac:dyDescent="0.25">
      <c r="A47" s="30" t="s">
        <v>263</v>
      </c>
      <c r="B47" s="4" t="s">
        <v>24</v>
      </c>
      <c r="C47" s="13">
        <v>45838</v>
      </c>
      <c r="D47" s="7" t="s">
        <v>41</v>
      </c>
      <c r="E47" s="43" t="s">
        <v>40</v>
      </c>
      <c r="F47" s="7" t="s">
        <v>207</v>
      </c>
      <c r="G47" s="5" t="s">
        <v>140</v>
      </c>
      <c r="H47" s="5" t="s">
        <v>264</v>
      </c>
      <c r="I47" s="5" t="s">
        <v>265</v>
      </c>
      <c r="J47" s="13">
        <v>45838</v>
      </c>
      <c r="K47" s="5" t="s">
        <v>266</v>
      </c>
      <c r="L47" s="13">
        <v>45862</v>
      </c>
      <c r="M47" s="1" t="s">
        <v>31</v>
      </c>
      <c r="N47" s="12">
        <f t="shared" si="2"/>
        <v>45884</v>
      </c>
      <c r="O47" s="1" t="s">
        <v>265</v>
      </c>
      <c r="P47" s="2" t="s">
        <v>30</v>
      </c>
      <c r="Q47" s="12">
        <f>IF('Afgehandeld 2025'!O47="Nee","",IF(AND(ISBLANK(K47),ISBLANK(P47)),"",IF(R47="Ingetrokken","",IF(ISBLANK(P47),_xlfn.XLOOKUP('Afgehandeld 2025'!K47,[1]Instellingen!J:J,[1]Instellingen!N:N,,1),_xlfn.XLOOKUP(P47,[1]Instellingen!J:J,[1]Instellingen!O:O,,1)))))</f>
        <v>45918</v>
      </c>
      <c r="R47" s="10" t="s">
        <v>121</v>
      </c>
      <c r="S47" s="5"/>
    </row>
    <row r="48" spans="1:19" s="7" customFormat="1" ht="85.5" hidden="1" x14ac:dyDescent="0.25">
      <c r="A48" s="30" t="s">
        <v>267</v>
      </c>
      <c r="B48" s="4" t="s">
        <v>24</v>
      </c>
      <c r="C48" s="13">
        <v>45823</v>
      </c>
      <c r="D48" s="7" t="s">
        <v>41</v>
      </c>
      <c r="E48" s="43" t="s">
        <v>27</v>
      </c>
      <c r="F48" s="7" t="s">
        <v>23</v>
      </c>
      <c r="G48" s="5" t="s">
        <v>268</v>
      </c>
      <c r="H48" s="5" t="s">
        <v>269</v>
      </c>
      <c r="I48" s="5" t="s">
        <v>32</v>
      </c>
      <c r="J48" s="13">
        <v>45854</v>
      </c>
      <c r="K48" s="5" t="s">
        <v>266</v>
      </c>
      <c r="L48" s="13"/>
      <c r="M48" s="1"/>
      <c r="N48" s="12" t="str">
        <f t="shared" si="2"/>
        <v/>
      </c>
      <c r="O48" s="1"/>
      <c r="P48" s="2"/>
      <c r="Q48" s="12"/>
      <c r="R48" s="10" t="s">
        <v>43</v>
      </c>
      <c r="S48" s="5" t="s">
        <v>270</v>
      </c>
    </row>
    <row r="49" spans="1:19" s="7" customFormat="1" ht="42.75" hidden="1" x14ac:dyDescent="0.25">
      <c r="A49" s="30" t="s">
        <v>271</v>
      </c>
      <c r="B49" s="4" t="s">
        <v>24</v>
      </c>
      <c r="C49" s="13">
        <v>45862</v>
      </c>
      <c r="D49" s="49">
        <v>46023</v>
      </c>
      <c r="E49" s="43" t="s">
        <v>40</v>
      </c>
      <c r="F49" s="7" t="s">
        <v>23</v>
      </c>
      <c r="G49" s="5" t="s">
        <v>272</v>
      </c>
      <c r="H49" s="5" t="s">
        <v>273</v>
      </c>
      <c r="I49" s="5" t="s">
        <v>32</v>
      </c>
      <c r="J49" s="13">
        <v>45862</v>
      </c>
      <c r="K49" s="5" t="s">
        <v>248</v>
      </c>
      <c r="L49" s="13">
        <v>45874</v>
      </c>
      <c r="M49" s="1" t="s">
        <v>31</v>
      </c>
      <c r="N49" s="12">
        <f t="shared" si="2"/>
        <v>45896</v>
      </c>
      <c r="O49" s="1" t="s">
        <v>32</v>
      </c>
      <c r="P49" s="2" t="s">
        <v>30</v>
      </c>
      <c r="Q49" s="12">
        <v>45905</v>
      </c>
      <c r="R49" s="10" t="s">
        <v>121</v>
      </c>
    </row>
    <row r="50" spans="1:19" s="7" customFormat="1" ht="71.25" hidden="1" x14ac:dyDescent="0.25">
      <c r="A50" s="31" t="s">
        <v>274</v>
      </c>
      <c r="B50" s="4" t="s">
        <v>275</v>
      </c>
      <c r="C50" s="13">
        <v>45880</v>
      </c>
      <c r="E50" s="43" t="s">
        <v>40</v>
      </c>
      <c r="F50" s="7" t="s">
        <v>23</v>
      </c>
      <c r="G50" s="5"/>
      <c r="H50" s="5" t="s">
        <v>276</v>
      </c>
      <c r="I50" s="5" t="s">
        <v>32</v>
      </c>
      <c r="J50" s="13">
        <v>45861</v>
      </c>
      <c r="K50" s="5"/>
      <c r="L50" s="13">
        <v>45883</v>
      </c>
      <c r="M50" s="1"/>
      <c r="N50" s="12">
        <v>45898</v>
      </c>
      <c r="O50" s="1"/>
      <c r="P50" s="2"/>
      <c r="Q50" s="12" t="str">
        <f>IF('Afgehandeld 2025'!O50="Nee","",IF(AND(ISBLANK(K50),ISBLANK(P50)),"",IF(R50="Ingetrokken","",IF(ISBLANK(P50),_xlfn.XLOOKUP('Afgehandeld 2025'!K50,[1]Instellingen!J:J,[1]Instellingen!N:N,,1),_xlfn.XLOOKUP(P50,[1]Instellingen!J:J,[1]Instellingen!O:O,,1)))))</f>
        <v/>
      </c>
      <c r="R50" s="10" t="s">
        <v>43</v>
      </c>
      <c r="S50" s="5" t="s">
        <v>277</v>
      </c>
    </row>
    <row r="51" spans="1:19" s="7" customFormat="1" ht="57" hidden="1" x14ac:dyDescent="0.25">
      <c r="A51" s="30" t="s">
        <v>278</v>
      </c>
      <c r="B51" s="4" t="s">
        <v>60</v>
      </c>
      <c r="C51" s="13">
        <v>45880</v>
      </c>
      <c r="D51" s="49"/>
      <c r="E51" s="43" t="s">
        <v>27</v>
      </c>
      <c r="F51" s="7" t="s">
        <v>279</v>
      </c>
      <c r="G51" s="5" t="s">
        <v>280</v>
      </c>
      <c r="H51" s="5" t="s">
        <v>281</v>
      </c>
      <c r="I51" s="5" t="s">
        <v>32</v>
      </c>
      <c r="J51" s="13">
        <v>45880</v>
      </c>
      <c r="K51" s="5" t="s">
        <v>261</v>
      </c>
      <c r="L51" s="13">
        <v>45874</v>
      </c>
      <c r="M51" s="1" t="s">
        <v>32</v>
      </c>
      <c r="N51" s="12">
        <f t="shared" ref="N51:N63" si="3">IF(M51="Ja",L51+7,IF(M51="Nee",L51+22,""))</f>
        <v>45881</v>
      </c>
      <c r="O51" s="1" t="s">
        <v>32</v>
      </c>
      <c r="P51" s="2" t="s">
        <v>282</v>
      </c>
      <c r="Q51" s="12">
        <v>45912</v>
      </c>
      <c r="R51" s="10" t="s">
        <v>121</v>
      </c>
    </row>
    <row r="52" spans="1:19" s="7" customFormat="1" ht="57" hidden="1" x14ac:dyDescent="0.25">
      <c r="A52" s="30" t="s">
        <v>283</v>
      </c>
      <c r="B52" s="4" t="s">
        <v>24</v>
      </c>
      <c r="C52" s="13">
        <v>45765</v>
      </c>
      <c r="D52" s="7" t="s">
        <v>41</v>
      </c>
      <c r="E52" s="43" t="s">
        <v>40</v>
      </c>
      <c r="F52" s="7" t="s">
        <v>284</v>
      </c>
      <c r="G52" s="5" t="s">
        <v>285</v>
      </c>
      <c r="H52" s="5" t="s">
        <v>286</v>
      </c>
      <c r="I52" s="5" t="s">
        <v>32</v>
      </c>
      <c r="J52" s="13">
        <v>45771</v>
      </c>
      <c r="K52" s="5" t="s">
        <v>230</v>
      </c>
      <c r="L52" s="13">
        <v>45834</v>
      </c>
      <c r="M52" s="1" t="s">
        <v>31</v>
      </c>
      <c r="N52" s="12">
        <f t="shared" si="3"/>
        <v>45856</v>
      </c>
      <c r="O52" s="1" t="s">
        <v>32</v>
      </c>
      <c r="P52" s="2" t="s">
        <v>287</v>
      </c>
      <c r="Q52" s="12">
        <v>45912</v>
      </c>
      <c r="R52" s="10" t="s">
        <v>121</v>
      </c>
      <c r="S52" s="5" t="s">
        <v>288</v>
      </c>
    </row>
    <row r="53" spans="1:19" s="7" customFormat="1" ht="57" hidden="1" x14ac:dyDescent="0.25">
      <c r="A53" s="30" t="s">
        <v>289</v>
      </c>
      <c r="B53" s="4" t="s">
        <v>24</v>
      </c>
      <c r="C53" s="13">
        <v>45874</v>
      </c>
      <c r="D53" s="49"/>
      <c r="E53" s="43" t="s">
        <v>40</v>
      </c>
      <c r="F53" s="7" t="s">
        <v>37</v>
      </c>
      <c r="G53" s="5" t="s">
        <v>268</v>
      </c>
      <c r="H53" s="5" t="s">
        <v>290</v>
      </c>
      <c r="I53" s="5" t="s">
        <v>32</v>
      </c>
      <c r="J53" s="13">
        <v>45875</v>
      </c>
      <c r="K53" s="5" t="s">
        <v>261</v>
      </c>
      <c r="L53" s="13">
        <v>45887</v>
      </c>
      <c r="M53" s="1" t="s">
        <v>31</v>
      </c>
      <c r="N53" s="12">
        <f t="shared" si="3"/>
        <v>45909</v>
      </c>
      <c r="O53" s="1" t="s">
        <v>32</v>
      </c>
      <c r="P53" s="2" t="s">
        <v>42</v>
      </c>
      <c r="Q53" s="12">
        <v>45933</v>
      </c>
      <c r="R53" s="10" t="s">
        <v>121</v>
      </c>
    </row>
    <row r="54" spans="1:19" s="7" customFormat="1" ht="71.25" hidden="1" x14ac:dyDescent="0.25">
      <c r="A54" s="30" t="s">
        <v>291</v>
      </c>
      <c r="B54" s="4" t="s">
        <v>24</v>
      </c>
      <c r="C54" s="13">
        <v>45895</v>
      </c>
      <c r="D54" s="49" t="s">
        <v>41</v>
      </c>
      <c r="E54" s="43" t="s">
        <v>49</v>
      </c>
      <c r="F54" s="7" t="s">
        <v>284</v>
      </c>
      <c r="G54" s="5" t="s">
        <v>292</v>
      </c>
      <c r="H54" s="5" t="s">
        <v>293</v>
      </c>
      <c r="I54" s="5" t="s">
        <v>32</v>
      </c>
      <c r="J54" s="13">
        <v>45896</v>
      </c>
      <c r="K54" s="5"/>
      <c r="L54" s="13"/>
      <c r="M54" s="1"/>
      <c r="N54" s="12" t="str">
        <f t="shared" si="3"/>
        <v/>
      </c>
      <c r="O54" s="1"/>
      <c r="P54" s="2"/>
      <c r="Q54" s="12" t="str">
        <f>IF('Afgehandeld 2025'!O54="Nee","",IF(AND(ISBLANK(K54),ISBLANK(P54)),"",IF(R54="Ingetrokken","",IF(ISBLANK(P54),_xlfn.XLOOKUP('Afgehandeld 2025'!K54,[1]Instellingen!J:J,[1]Instellingen!N:N,,1),_xlfn.XLOOKUP(P54,[1]Instellingen!J:J,[1]Instellingen!O:O,,1)))))</f>
        <v/>
      </c>
      <c r="R54" s="10" t="s">
        <v>160</v>
      </c>
      <c r="S54" s="5" t="s">
        <v>294</v>
      </c>
    </row>
    <row r="55" spans="1:19" s="7" customFormat="1" ht="42.75" hidden="1" x14ac:dyDescent="0.25">
      <c r="A55" s="42" t="s">
        <v>295</v>
      </c>
      <c r="B55" s="4" t="s">
        <v>60</v>
      </c>
      <c r="C55" s="13">
        <v>45856</v>
      </c>
      <c r="D55" s="7" t="s">
        <v>296</v>
      </c>
      <c r="E55" s="43" t="s">
        <v>40</v>
      </c>
      <c r="F55" s="7" t="s">
        <v>59</v>
      </c>
      <c r="G55" s="5" t="s">
        <v>297</v>
      </c>
      <c r="H55" s="5" t="s">
        <v>298</v>
      </c>
      <c r="I55" s="5" t="s">
        <v>31</v>
      </c>
      <c r="J55" s="13">
        <v>45861</v>
      </c>
      <c r="K55" s="5" t="s">
        <v>261</v>
      </c>
      <c r="L55" s="13"/>
      <c r="M55" s="1"/>
      <c r="N55" s="12" t="str">
        <f t="shared" si="3"/>
        <v/>
      </c>
      <c r="O55" s="1"/>
      <c r="P55" s="2" t="s">
        <v>42</v>
      </c>
      <c r="Q55" s="12">
        <f>IF('Afgehandeld 2025'!O55="Nee","",IF(AND(ISBLANK(K55),ISBLANK(P55)),"",IF(R55="Ingetrokken","",IF(ISBLANK(P55),_xlfn.XLOOKUP('Afgehandeld 2025'!K55,[1]Instellingen!J:J,[1]Instellingen!N:N,,1),_xlfn.XLOOKUP(P55,[1]Instellingen!J:J,[1]Instellingen!O:O,,1)))))</f>
        <v>45946</v>
      </c>
      <c r="R55" s="10" t="s">
        <v>121</v>
      </c>
    </row>
    <row r="56" spans="1:19" s="7" customFormat="1" ht="57" hidden="1" x14ac:dyDescent="0.25">
      <c r="A56" s="30" t="s">
        <v>299</v>
      </c>
      <c r="B56" s="4" t="s">
        <v>60</v>
      </c>
      <c r="C56" s="13">
        <v>45905</v>
      </c>
      <c r="D56" s="49">
        <v>46296</v>
      </c>
      <c r="E56" s="43" t="s">
        <v>40</v>
      </c>
      <c r="F56" s="7" t="s">
        <v>59</v>
      </c>
      <c r="G56" s="5" t="s">
        <v>300</v>
      </c>
      <c r="H56" s="5" t="s">
        <v>301</v>
      </c>
      <c r="I56" s="5" t="s">
        <v>31</v>
      </c>
      <c r="J56" s="13">
        <v>45911</v>
      </c>
      <c r="K56" s="5" t="s">
        <v>42</v>
      </c>
      <c r="L56" s="13"/>
      <c r="M56" s="1"/>
      <c r="N56" s="12" t="str">
        <f t="shared" si="3"/>
        <v/>
      </c>
      <c r="O56" s="1"/>
      <c r="P56" s="2" t="s">
        <v>302</v>
      </c>
      <c r="Q56" s="12">
        <f>IF('Afgehandeld 2025'!O56="Nee","",IF(AND(ISBLANK(K56),ISBLANK(P56)),"",IF(R56="Ingetrokken","",IF(ISBLANK(P56),_xlfn.XLOOKUP('Afgehandeld 2025'!K56,[1]Instellingen!J:J,[1]Instellingen!N:N,,1),_xlfn.XLOOKUP(P56,[1]Instellingen!J:J,[1]Instellingen!O:O,,1)))))</f>
        <v>45974</v>
      </c>
      <c r="R56" s="10" t="s">
        <v>121</v>
      </c>
    </row>
    <row r="57" spans="1:19" s="7" customFormat="1" ht="42.75" hidden="1" x14ac:dyDescent="0.25">
      <c r="A57" s="30" t="s">
        <v>303</v>
      </c>
      <c r="B57" s="4" t="s">
        <v>24</v>
      </c>
      <c r="C57" s="13">
        <v>45950</v>
      </c>
      <c r="D57" s="49" t="s">
        <v>41</v>
      </c>
      <c r="E57" s="43" t="s">
        <v>27</v>
      </c>
      <c r="F57" s="7" t="s">
        <v>304</v>
      </c>
      <c r="G57" s="5" t="s">
        <v>84</v>
      </c>
      <c r="H57" s="5" t="s">
        <v>305</v>
      </c>
      <c r="I57" s="5" t="s">
        <v>31</v>
      </c>
      <c r="J57" s="13">
        <v>45951</v>
      </c>
      <c r="K57" s="5" t="s">
        <v>306</v>
      </c>
      <c r="L57" s="13"/>
      <c r="M57" s="1"/>
      <c r="N57" s="12" t="str">
        <f t="shared" si="3"/>
        <v/>
      </c>
      <c r="O57" s="1"/>
      <c r="P57" s="2" t="s">
        <v>57</v>
      </c>
      <c r="Q57" s="12">
        <f>IF('Afgehandeld 2025'!O57="Nee","",IF(AND(ISBLANK(K57),ISBLANK(P57)),"",IF(R57="Ingetrokken","",IF(ISBLANK(P57),_xlfn.XLOOKUP('Afgehandeld 2025'!K57,[1]Instellingen!J:J,[1]Instellingen!N:N,,1),_xlfn.XLOOKUP(P57,[1]Instellingen!J:J,[1]Instellingen!O:O,,1)))))</f>
        <v>45988</v>
      </c>
      <c r="R57" s="10" t="s">
        <v>121</v>
      </c>
      <c r="S57" s="5" t="s">
        <v>307</v>
      </c>
    </row>
    <row r="58" spans="1:19" s="7" customFormat="1" ht="42.75" hidden="1" x14ac:dyDescent="0.25">
      <c r="A58" s="30" t="s">
        <v>308</v>
      </c>
      <c r="B58" s="4" t="s">
        <v>60</v>
      </c>
      <c r="C58" s="13">
        <v>45961</v>
      </c>
      <c r="D58" s="7" t="s">
        <v>41</v>
      </c>
      <c r="E58" s="43" t="s">
        <v>27</v>
      </c>
      <c r="F58" s="7" t="s">
        <v>304</v>
      </c>
      <c r="G58" s="5" t="s">
        <v>309</v>
      </c>
      <c r="H58" s="5" t="s">
        <v>310</v>
      </c>
      <c r="I58" s="5" t="s">
        <v>31</v>
      </c>
      <c r="J58" s="13">
        <v>45951</v>
      </c>
      <c r="K58" s="5" t="s">
        <v>306</v>
      </c>
      <c r="L58" s="13"/>
      <c r="M58" s="1"/>
      <c r="N58" s="12" t="str">
        <f t="shared" si="3"/>
        <v/>
      </c>
      <c r="O58" s="1"/>
      <c r="P58" s="2" t="s">
        <v>57</v>
      </c>
      <c r="Q58" s="12">
        <f>IF('Afgehandeld 2025'!O58="Nee","",IF(AND(ISBLANK(K58),ISBLANK(P58)),"",IF(R58="Ingetrokken","",IF(ISBLANK(P58),_xlfn.XLOOKUP('Afgehandeld 2025'!K58,[1]Instellingen!J:J,[1]Instellingen!N:N,,1),_xlfn.XLOOKUP(P58,[1]Instellingen!J:J,[1]Instellingen!O:O,,1)))))</f>
        <v>45988</v>
      </c>
      <c r="R58" s="10" t="s">
        <v>121</v>
      </c>
      <c r="S58" s="5" t="s">
        <v>311</v>
      </c>
    </row>
    <row r="59" spans="1:19" s="7" customFormat="1" ht="71.25" hidden="1" x14ac:dyDescent="0.25">
      <c r="A59" s="30" t="s">
        <v>312</v>
      </c>
      <c r="B59" s="4" t="s">
        <v>24</v>
      </c>
      <c r="C59" s="13">
        <v>45901</v>
      </c>
      <c r="D59" s="7" t="s">
        <v>41</v>
      </c>
      <c r="E59" s="43" t="s">
        <v>27</v>
      </c>
      <c r="F59" s="7" t="s">
        <v>72</v>
      </c>
      <c r="G59" s="5" t="s">
        <v>313</v>
      </c>
      <c r="H59" s="5" t="s">
        <v>314</v>
      </c>
      <c r="I59" s="5" t="s">
        <v>31</v>
      </c>
      <c r="J59" s="13">
        <v>45904</v>
      </c>
      <c r="K59" s="5" t="s">
        <v>42</v>
      </c>
      <c r="L59" s="13"/>
      <c r="M59" s="1"/>
      <c r="N59" s="12" t="str">
        <f t="shared" si="3"/>
        <v/>
      </c>
      <c r="O59" s="1"/>
      <c r="P59" s="2" t="s">
        <v>306</v>
      </c>
      <c r="Q59" s="12">
        <v>45961</v>
      </c>
      <c r="R59" s="10" t="s">
        <v>121</v>
      </c>
      <c r="S59" s="5" t="s">
        <v>315</v>
      </c>
    </row>
    <row r="60" spans="1:19" s="7" customFormat="1" ht="71.25" hidden="1" x14ac:dyDescent="0.25">
      <c r="A60" s="30" t="s">
        <v>316</v>
      </c>
      <c r="B60" s="4" t="s">
        <v>60</v>
      </c>
      <c r="C60" s="13">
        <v>45887</v>
      </c>
      <c r="D60" s="7" t="s">
        <v>317</v>
      </c>
      <c r="E60" s="43" t="s">
        <v>27</v>
      </c>
      <c r="F60" s="7" t="s">
        <v>72</v>
      </c>
      <c r="G60" s="5" t="s">
        <v>318</v>
      </c>
      <c r="H60" s="5" t="s">
        <v>319</v>
      </c>
      <c r="I60" s="5" t="s">
        <v>31</v>
      </c>
      <c r="J60" s="13">
        <v>45896</v>
      </c>
      <c r="K60" s="5"/>
      <c r="L60" s="13"/>
      <c r="M60" s="1"/>
      <c r="N60" s="12" t="str">
        <f t="shared" si="3"/>
        <v/>
      </c>
      <c r="O60" s="1"/>
      <c r="P60" s="2"/>
      <c r="Q60" s="12" t="str">
        <f>IF('Afgehandeld 2025'!O60="Nee","",IF(AND(ISBLANK(K60),ISBLANK(P60)),"",IF(R60="Ingetrokken","",IF(ISBLANK(P60),_xlfn.XLOOKUP('Afgehandeld 2025'!K60,[1]Instellingen!J:J,[1]Instellingen!N:N,,1),_xlfn.XLOOKUP(P60,[1]Instellingen!J:J,[1]Instellingen!O:O,,1)))))</f>
        <v/>
      </c>
      <c r="R60" s="10"/>
      <c r="S60" s="5" t="s">
        <v>320</v>
      </c>
    </row>
    <row r="61" spans="1:19" s="7" customFormat="1" ht="71.25" hidden="1" x14ac:dyDescent="0.25">
      <c r="A61" s="30" t="s">
        <v>321</v>
      </c>
      <c r="B61" s="4" t="s">
        <v>60</v>
      </c>
      <c r="C61" s="13">
        <v>45856</v>
      </c>
      <c r="D61" s="7" t="s">
        <v>322</v>
      </c>
      <c r="E61" s="43" t="s">
        <v>40</v>
      </c>
      <c r="F61" s="7" t="s">
        <v>59</v>
      </c>
      <c r="G61" s="5" t="s">
        <v>323</v>
      </c>
      <c r="H61" s="5" t="s">
        <v>324</v>
      </c>
      <c r="I61" s="5" t="s">
        <v>31</v>
      </c>
      <c r="J61" s="13">
        <v>45861</v>
      </c>
      <c r="K61" s="5" t="s">
        <v>306</v>
      </c>
      <c r="L61" s="13"/>
      <c r="M61" s="1"/>
      <c r="N61" s="12" t="str">
        <f t="shared" si="3"/>
        <v/>
      </c>
      <c r="O61" s="1"/>
      <c r="P61" s="2" t="s">
        <v>64</v>
      </c>
      <c r="Q61" s="12">
        <f>IF('Afgehandeld 2025'!O61="Nee","",IF(AND(ISBLANK(K61),ISBLANK(P61)),"",IF(R61="Ingetrokken","",IF(ISBLANK(P61),_xlfn.XLOOKUP('Afgehandeld 2025'!K61,[1]Instellingen!J:J,[1]Instellingen!N:N,,1),_xlfn.XLOOKUP(P61,[1]Instellingen!J:J,[1]Instellingen!O:O,,1)))))</f>
        <v>46016</v>
      </c>
      <c r="R61" s="10"/>
      <c r="S61" s="5" t="s">
        <v>320</v>
      </c>
    </row>
    <row r="62" spans="1:19" s="7" customFormat="1" ht="42.75" hidden="1" x14ac:dyDescent="0.25">
      <c r="A62" s="30" t="s">
        <v>325</v>
      </c>
      <c r="B62" s="4" t="s">
        <v>60</v>
      </c>
      <c r="C62" s="13">
        <v>45936</v>
      </c>
      <c r="D62" s="50">
        <v>46296</v>
      </c>
      <c r="E62" s="43" t="s">
        <v>40</v>
      </c>
      <c r="F62" s="7" t="s">
        <v>59</v>
      </c>
      <c r="G62" s="5" t="s">
        <v>326</v>
      </c>
      <c r="H62" s="5" t="s">
        <v>327</v>
      </c>
      <c r="I62" s="5" t="s">
        <v>31</v>
      </c>
      <c r="J62" s="51">
        <v>45936</v>
      </c>
      <c r="K62" s="5" t="s">
        <v>261</v>
      </c>
      <c r="L62" s="13"/>
      <c r="M62" s="1"/>
      <c r="N62" s="12" t="str">
        <f t="shared" si="3"/>
        <v/>
      </c>
      <c r="O62" s="1"/>
      <c r="P62" s="2" t="s">
        <v>64</v>
      </c>
      <c r="Q62" s="12"/>
      <c r="R62" s="10"/>
      <c r="S62" s="5" t="s">
        <v>320</v>
      </c>
    </row>
    <row r="63" spans="1:19" s="7" customFormat="1" ht="85.5" hidden="1" x14ac:dyDescent="0.25">
      <c r="A63" s="42" t="s">
        <v>328</v>
      </c>
      <c r="B63" s="4" t="s">
        <v>60</v>
      </c>
      <c r="C63" s="13">
        <v>45856</v>
      </c>
      <c r="D63" s="7" t="s">
        <v>41</v>
      </c>
      <c r="E63" s="43" t="s">
        <v>40</v>
      </c>
      <c r="F63" s="7" t="s">
        <v>59</v>
      </c>
      <c r="G63" s="5" t="s">
        <v>329</v>
      </c>
      <c r="H63" s="5" t="s">
        <v>330</v>
      </c>
      <c r="I63" s="5" t="s">
        <v>31</v>
      </c>
      <c r="J63" s="13">
        <v>45861</v>
      </c>
      <c r="K63" s="5" t="s">
        <v>261</v>
      </c>
      <c r="L63" s="13"/>
      <c r="M63" s="1"/>
      <c r="N63" s="12" t="str">
        <f t="shared" si="3"/>
        <v/>
      </c>
      <c r="O63" s="1"/>
      <c r="P63" s="2" t="s">
        <v>64</v>
      </c>
      <c r="Q63" s="12"/>
      <c r="R63" s="10"/>
      <c r="S63" s="5" t="s">
        <v>320</v>
      </c>
    </row>
    <row r="64" spans="1:19" s="7" customFormat="1" ht="57" hidden="1" x14ac:dyDescent="0.25">
      <c r="A64" s="30" t="s">
        <v>331</v>
      </c>
      <c r="B64" s="4" t="s">
        <v>24</v>
      </c>
      <c r="C64" s="13">
        <v>45974</v>
      </c>
      <c r="D64" s="7" t="s">
        <v>41</v>
      </c>
      <c r="E64" s="43" t="s">
        <v>27</v>
      </c>
      <c r="F64" s="7" t="s">
        <v>72</v>
      </c>
      <c r="G64" s="5" t="s">
        <v>332</v>
      </c>
      <c r="H64" s="5" t="s">
        <v>333</v>
      </c>
      <c r="I64" s="5" t="s">
        <v>32</v>
      </c>
      <c r="J64" s="13">
        <v>45978</v>
      </c>
      <c r="K64" s="5" t="s">
        <v>57</v>
      </c>
      <c r="L64" s="13">
        <v>45978</v>
      </c>
      <c r="M64" s="1" t="s">
        <v>32</v>
      </c>
      <c r="N64" s="12">
        <f>IF(M64="Ja",L64+7,IF(M64="Nee",L64+22,""))</f>
        <v>45985</v>
      </c>
      <c r="O64" s="1" t="s">
        <v>32</v>
      </c>
      <c r="P64" s="2" t="s">
        <v>334</v>
      </c>
      <c r="Q64" s="12">
        <v>45989</v>
      </c>
      <c r="R64" s="10" t="s">
        <v>121</v>
      </c>
    </row>
    <row r="65" spans="1:18" s="7" customFormat="1" ht="42.75" hidden="1" x14ac:dyDescent="0.25">
      <c r="A65" s="30" t="s">
        <v>335</v>
      </c>
      <c r="B65" s="4" t="s">
        <v>24</v>
      </c>
      <c r="C65" s="13">
        <v>45938</v>
      </c>
      <c r="D65" s="49" t="s">
        <v>41</v>
      </c>
      <c r="E65" s="43" t="s">
        <v>40</v>
      </c>
      <c r="F65" s="7" t="s">
        <v>72</v>
      </c>
      <c r="G65" s="5" t="s">
        <v>336</v>
      </c>
      <c r="H65" s="5" t="s">
        <v>337</v>
      </c>
      <c r="I65" s="5" t="s">
        <v>32</v>
      </c>
      <c r="J65" s="13">
        <v>45950</v>
      </c>
      <c r="K65" s="5" t="s">
        <v>306</v>
      </c>
      <c r="L65" s="13">
        <v>45960</v>
      </c>
      <c r="M65" s="1" t="s">
        <v>31</v>
      </c>
      <c r="N65" s="12">
        <f>IF(M65="Ja",L65+7,IF(M65="Nee",L65+22,""))</f>
        <v>45982</v>
      </c>
      <c r="O65" s="1" t="s">
        <v>32</v>
      </c>
      <c r="P65" s="2" t="s">
        <v>334</v>
      </c>
      <c r="Q65" s="12">
        <v>45989</v>
      </c>
      <c r="R65" s="10" t="s">
        <v>121</v>
      </c>
    </row>
    <row r="66" spans="1:18" s="7" customFormat="1" ht="42.75" hidden="1" x14ac:dyDescent="0.25">
      <c r="A66" s="30" t="s">
        <v>338</v>
      </c>
      <c r="B66" s="4" t="s">
        <v>60</v>
      </c>
      <c r="C66" s="13">
        <v>45966</v>
      </c>
      <c r="D66" s="7" t="s">
        <v>41</v>
      </c>
      <c r="E66" s="43" t="s">
        <v>27</v>
      </c>
      <c r="F66" s="7" t="s">
        <v>87</v>
      </c>
      <c r="G66" s="5" t="s">
        <v>339</v>
      </c>
      <c r="H66" s="5" t="s">
        <v>340</v>
      </c>
      <c r="I66" s="5" t="s">
        <v>31</v>
      </c>
      <c r="J66" s="13">
        <v>45974</v>
      </c>
      <c r="K66" s="5" t="s">
        <v>334</v>
      </c>
      <c r="L66" s="13"/>
      <c r="M66" s="1"/>
      <c r="N66" s="12" t="str">
        <f>IF(M66="Ja",L66+7,IF(M66="Nee",L66+22,""))</f>
        <v/>
      </c>
      <c r="O66" s="1"/>
      <c r="P66" s="2" t="s">
        <v>341</v>
      </c>
      <c r="Q66" s="12">
        <f>IF('Afgehandeld 2025'!O66="Nee","",IF(AND(ISBLANK(K66),ISBLANK(P66)),"",IF(R66="Ingetrokken","",IF(ISBLANK(P66),_xlfn.XLOOKUP('Afgehandeld 2025'!K66,[1]Instellingen!J:J,[1]Instellingen!N:N,,1),_xlfn.XLOOKUP(P66,[1]Instellingen!J:J,[1]Instellingen!O:O,,1)))))</f>
        <v>46030</v>
      </c>
      <c r="R66" s="10" t="s">
        <v>121</v>
      </c>
    </row>
  </sheetData>
  <autoFilter ref="A7:S66" xr:uid="{47F26A44-A6EB-4AB9-9D6F-E7FE1BF13041}">
    <filterColumn colId="7">
      <filters>
        <filter val="Aanvraag 2 nieuwe GPH-codes + 1 wijziging"/>
      </filters>
    </filterColumn>
  </autoFilter>
  <mergeCells count="2">
    <mergeCell ref="A6:H6"/>
    <mergeCell ref="J6:S6"/>
  </mergeCells>
  <conditionalFormatting sqref="A60:C60 G60:S60">
    <cfRule type="expression" dxfId="64" priority="22">
      <formula>$A60&lt;&gt;""</formula>
    </cfRule>
  </conditionalFormatting>
  <conditionalFormatting sqref="A52:I52">
    <cfRule type="expression" dxfId="63" priority="52">
      <formula>$A52&lt;&gt;""</formula>
    </cfRule>
  </conditionalFormatting>
  <conditionalFormatting sqref="A8:S37 A38:I38 K38:S38">
    <cfRule type="expression" dxfId="62" priority="56">
      <formula>$A8&lt;&gt;""</formula>
    </cfRule>
  </conditionalFormatting>
  <conditionalFormatting sqref="A39:S51">
    <cfRule type="expression" dxfId="61" priority="54">
      <formula>$A39&lt;&gt;""</formula>
    </cfRule>
  </conditionalFormatting>
  <conditionalFormatting sqref="A53:S59">
    <cfRule type="expression" dxfId="60" priority="24">
      <formula>$A53&lt;&gt;""</formula>
    </cfRule>
  </conditionalFormatting>
  <conditionalFormatting sqref="A61:S500">
    <cfRule type="expression" dxfId="59" priority="20">
      <formula>$A61&lt;&gt;""</formula>
    </cfRule>
  </conditionalFormatting>
  <conditionalFormatting sqref="D8:D66">
    <cfRule type="containsText" dxfId="58" priority="12" operator="containsText" text="Voltooid">
      <formula>NOT(ISERROR(SEARCH("Voltooid",D8)))</formula>
    </cfRule>
    <cfRule type="containsText" dxfId="57" priority="13" operator="containsText" text="Ingetrokken">
      <formula>NOT(ISERROR(SEARCH("Ingetrokken",D8)))</formula>
    </cfRule>
    <cfRule type="containsText" dxfId="56" priority="14" operator="containsText" text="Spoed">
      <formula>NOT(ISERROR(SEARCH("Spoed",D8)))</formula>
    </cfRule>
  </conditionalFormatting>
  <conditionalFormatting sqref="D60:F60">
    <cfRule type="expression" dxfId="55" priority="23">
      <formula>$A102&lt;&gt;""</formula>
    </cfRule>
  </conditionalFormatting>
  <conditionalFormatting sqref="J38">
    <cfRule type="expression" dxfId="54" priority="57">
      <formula>$A37&lt;&gt;""</formula>
    </cfRule>
  </conditionalFormatting>
  <conditionalFormatting sqref="J52">
    <cfRule type="expression" dxfId="53" priority="53">
      <formula>$A90&lt;&gt;""</formula>
    </cfRule>
  </conditionalFormatting>
  <conditionalFormatting sqref="J8:K53">
    <cfRule type="expression" dxfId="52" priority="47">
      <formula>AND(NOT(ISBLANK(J8)),NOT(ISBLANK(J8)))</formula>
    </cfRule>
  </conditionalFormatting>
  <conditionalFormatting sqref="J54:K500">
    <cfRule type="expression" dxfId="51" priority="5">
      <formula>AND(NOT(ISBLANK(J54)),NOT(ISBLANK(J54)))</formula>
    </cfRule>
  </conditionalFormatting>
  <conditionalFormatting sqref="K8:K53">
    <cfRule type="expression" dxfId="50" priority="50">
      <formula>OR($R8="Ingetrokken", $R8="On hold")</formula>
    </cfRule>
  </conditionalFormatting>
  <conditionalFormatting sqref="K28">
    <cfRule type="expression" dxfId="49" priority="33">
      <formula>AND(NOT(ISBLANK(J28)),(H28="Nee"))</formula>
    </cfRule>
  </conditionalFormatting>
  <conditionalFormatting sqref="K54:K500">
    <cfRule type="expression" dxfId="48" priority="10">
      <formula>OR($R54="Ingetrokken", $R54="On hold")</formula>
    </cfRule>
  </conditionalFormatting>
  <conditionalFormatting sqref="K52:S52">
    <cfRule type="expression" dxfId="47" priority="29">
      <formula>$A52&lt;&gt;""</formula>
    </cfRule>
  </conditionalFormatting>
  <conditionalFormatting sqref="L12:L66">
    <cfRule type="expression" dxfId="46" priority="9">
      <formula>AND(NOT(ISBLANK(K12)),(I12="Nee"))</formula>
    </cfRule>
  </conditionalFormatting>
  <conditionalFormatting sqref="L28">
    <cfRule type="expression" dxfId="45" priority="32">
      <formula>AND(NOT(ISBLANK(J28)),(H28="Nee"))</formula>
    </cfRule>
  </conditionalFormatting>
  <conditionalFormatting sqref="L8:M13">
    <cfRule type="expression" dxfId="44" priority="55">
      <formula>AND(NOT(ISBLANK(K8)),(I8="Nee"))</formula>
    </cfRule>
  </conditionalFormatting>
  <conditionalFormatting sqref="L8:M53 K28">
    <cfRule type="expression" dxfId="43" priority="45">
      <formula>OR($R8="Ingetrokken", $R8="On hold")</formula>
    </cfRule>
    <cfRule type="expression" dxfId="42" priority="46">
      <formula>AND(NOT(ISBLANK(K8)),NOT(ISBLANK(K8)))</formula>
    </cfRule>
  </conditionalFormatting>
  <conditionalFormatting sqref="L54:M500">
    <cfRule type="expression" dxfId="41" priority="3">
      <formula>OR($R54="Ingetrokken", $R54="On hold")</formula>
    </cfRule>
    <cfRule type="expression" dxfId="40" priority="4">
      <formula>AND(NOT(ISBLANK(L54)),NOT(ISBLANK(L54)))</formula>
    </cfRule>
  </conditionalFormatting>
  <conditionalFormatting sqref="L67:M500">
    <cfRule type="expression" dxfId="39" priority="59">
      <formula>AND(NOT(ISBLANK(K67)),(I67="Nee"))</formula>
    </cfRule>
  </conditionalFormatting>
  <conditionalFormatting sqref="M12:M53">
    <cfRule type="expression" dxfId="38" priority="49">
      <formula>AND(NOT(ISBLANK(K12)),(I12="Nee"))</formula>
    </cfRule>
  </conditionalFormatting>
  <conditionalFormatting sqref="M28">
    <cfRule type="expression" dxfId="37" priority="36">
      <formula>AND(M28&lt;TODAY(),ISNUMBER(M28))</formula>
    </cfRule>
    <cfRule type="expression" dxfId="36" priority="31">
      <formula>AND(NOT(ISBLANK(J28)),(H28="Nee"))</formula>
    </cfRule>
  </conditionalFormatting>
  <conditionalFormatting sqref="M54:M66">
    <cfRule type="expression" dxfId="35" priority="8">
      <formula>AND(NOT(ISBLANK(K54)),(I54="Nee"))</formula>
    </cfRule>
  </conditionalFormatting>
  <conditionalFormatting sqref="N8:N500">
    <cfRule type="expression" dxfId="34" priority="17">
      <formula>AND(N8&lt;TODAY(),ISNUMBER(N8))</formula>
    </cfRule>
  </conditionalFormatting>
  <conditionalFormatting sqref="N12:N66">
    <cfRule type="expression" dxfId="33" priority="7">
      <formula>AND(NOT(ISBLANK(K12)),(I12="Nee"))</formula>
    </cfRule>
  </conditionalFormatting>
  <conditionalFormatting sqref="N28">
    <cfRule type="expression" dxfId="32" priority="35">
      <formula>AND(NOT(ISBLANK(N28)),NOT(ISBLANK(N28)))</formula>
    </cfRule>
    <cfRule type="expression" dxfId="31" priority="30">
      <formula>AND(NOT(ISBLANK(J28)),(H28="Nee"))</formula>
    </cfRule>
  </conditionalFormatting>
  <conditionalFormatting sqref="N8:O53 M28">
    <cfRule type="expression" dxfId="30" priority="44">
      <formula>OR($R8="Ingetrokken", $R8="On hold")</formula>
    </cfRule>
  </conditionalFormatting>
  <conditionalFormatting sqref="N54:O500">
    <cfRule type="expression" dxfId="29" priority="2">
      <formula>OR($R54="Ingetrokken", $R54="On hold")</formula>
    </cfRule>
  </conditionalFormatting>
  <conditionalFormatting sqref="O8:O53">
    <cfRule type="expression" dxfId="28" priority="51">
      <formula>AND(NOT(ISBLANK(O8)),NOT(ISBLANK(O8)))</formula>
    </cfRule>
  </conditionalFormatting>
  <conditionalFormatting sqref="O12:O53">
    <cfRule type="expression" dxfId="27" priority="48">
      <formula>AND(NOT(ISBLANK(K12)),(I12="Nee"))</formula>
    </cfRule>
  </conditionalFormatting>
  <conditionalFormatting sqref="O28">
    <cfRule type="expression" dxfId="26" priority="34">
      <formula>AND(NOT(ISBLANK(O28)),NOT(ISBLANK(O28)))</formula>
    </cfRule>
  </conditionalFormatting>
  <conditionalFormatting sqref="O54:O66">
    <cfRule type="expression" dxfId="25" priority="6">
      <formula>AND(NOT(ISBLANK(K54)),(I54="Nee"))</formula>
    </cfRule>
  </conditionalFormatting>
  <conditionalFormatting sqref="O54:O500">
    <cfRule type="expression" dxfId="24" priority="16">
      <formula>AND(NOT(ISBLANK(O54)),NOT(ISBLANK(O54)))</formula>
    </cfRule>
  </conditionalFormatting>
  <conditionalFormatting sqref="O28:P28">
    <cfRule type="expression" dxfId="23" priority="43">
      <formula>OR($R28="Ingetrokken", $R28="On hold")</formula>
    </cfRule>
  </conditionalFormatting>
  <conditionalFormatting sqref="P8:P54">
    <cfRule type="expression" dxfId="22" priority="40">
      <formula>AND(NOT(ISBLANK(P8)),NOT(ISBLANK(P8)))</formula>
    </cfRule>
  </conditionalFormatting>
  <conditionalFormatting sqref="P28">
    <cfRule type="expression" dxfId="21" priority="38">
      <formula>AND(NOT(ISBLANK(J28)),NOT(ISBLANK(O28)))</formula>
    </cfRule>
    <cfRule type="expression" dxfId="20" priority="37">
      <formula>AND(NOT(ISBLANK(J28)),ISBLANK(O28))</formula>
    </cfRule>
  </conditionalFormatting>
  <conditionalFormatting sqref="P56:P500">
    <cfRule type="expression" dxfId="19" priority="15">
      <formula>AND(NOT(ISBLANK(P56)),NOT(ISBLANK(P56)))</formula>
    </cfRule>
  </conditionalFormatting>
  <conditionalFormatting sqref="P62:P63">
    <cfRule type="expression" dxfId="18" priority="21">
      <formula>$A62&lt;&gt;""</formula>
    </cfRule>
  </conditionalFormatting>
  <conditionalFormatting sqref="P8:Q13 P67:Q500">
    <cfRule type="expression" dxfId="17" priority="60">
      <formula>OR($R8="Ingetrokken", $R8="On hold")</formula>
    </cfRule>
  </conditionalFormatting>
  <conditionalFormatting sqref="P12:Q12">
    <cfRule type="expression" dxfId="16" priority="58">
      <formula>OR($R12="Ingetrokken", $R12="On hold")</formula>
    </cfRule>
  </conditionalFormatting>
  <conditionalFormatting sqref="P14:Q54">
    <cfRule type="expression" dxfId="15" priority="39">
      <formula>OR($R14="Ingetrokken", $R14="On hold")</formula>
    </cfRule>
  </conditionalFormatting>
  <conditionalFormatting sqref="P55:Q55">
    <cfRule type="expression" dxfId="14" priority="26">
      <formula>AND(NOT(ISBLANK(P55)),NOT(ISBLANK(P55)))</formula>
    </cfRule>
  </conditionalFormatting>
  <conditionalFormatting sqref="P55:Q66">
    <cfRule type="expression" dxfId="13" priority="1">
      <formula>OR($R55="Ingetrokken", $R55="On hold")</formula>
    </cfRule>
  </conditionalFormatting>
  <conditionalFormatting sqref="Q8:Q48 Q67:Q500">
    <cfRule type="expression" dxfId="12" priority="61">
      <formula>AND(NOT(ISBLANK(K8)),ISBLANK(P8))</formula>
    </cfRule>
    <cfRule type="expression" dxfId="11" priority="62">
      <formula>AND(NOT(ISBLANK(K8)),NOT(ISBLANK(P8)))</formula>
    </cfRule>
  </conditionalFormatting>
  <conditionalFormatting sqref="Q49:Q54">
    <cfRule type="expression" dxfId="10" priority="41">
      <formula>AND(NOT(ISBLANK(K49)),ISBLANK(P49))</formula>
    </cfRule>
    <cfRule type="expression" dxfId="9" priority="42">
      <formula>AND(NOT(ISBLANK(K49)),NOT(ISBLANK(P49)))</formula>
    </cfRule>
  </conditionalFormatting>
  <conditionalFormatting sqref="Q55">
    <cfRule type="expression" dxfId="8" priority="25">
      <formula>$A55&lt;&gt;""</formula>
    </cfRule>
    <cfRule type="expression" dxfId="7" priority="28">
      <formula>AND(NOT(ISBLANK(K55)),NOT(ISBLANK(P55)))</formula>
    </cfRule>
    <cfRule type="expression" dxfId="6" priority="27">
      <formula>AND(NOT(ISBLANK(K55)),ISBLANK(P55))</formula>
    </cfRule>
  </conditionalFormatting>
  <conditionalFormatting sqref="Q56:Q66">
    <cfRule type="expression" dxfId="5" priority="19">
      <formula>AND(NOT(ISBLANK(K56)),NOT(ISBLANK(P56)))</formula>
    </cfRule>
    <cfRule type="expression" dxfId="4" priority="18">
      <formula>AND(NOT(ISBLANK(K56)),ISBLANK(P56))</formula>
    </cfRule>
  </conditionalFormatting>
  <conditionalFormatting sqref="R8:R66">
    <cfRule type="expression" dxfId="3" priority="11">
      <formula>AND(NOT(ISBLANK(R8)),NOT(ISBLANK(R8)))</formula>
    </cfRule>
  </conditionalFormatting>
  <hyperlinks>
    <hyperlink ref="A8" r:id="rId1" display="S24022" xr:uid="{7B6EE030-6BA3-4F87-81AB-415CA276535C}"/>
    <hyperlink ref="A11" r:id="rId2" display="S24022" xr:uid="{AB6B30BE-5D65-4DDC-AD7F-0AB956C1511A}"/>
    <hyperlink ref="A10" r:id="rId3" display="S24022" xr:uid="{139960DC-7715-40D9-828E-101C4760ADF1}"/>
    <hyperlink ref="A9" r:id="rId4" display="S24022" xr:uid="{1E24957F-9408-4EAB-B069-6384088B17CF}"/>
    <hyperlink ref="A12" r:id="rId5" display="S24022" xr:uid="{5F05AAC1-3D95-4433-9135-C44E9B22C675}"/>
    <hyperlink ref="A13" r:id="rId6" display="https://www.vektis.nl/uploads/Docs per pagina/RFC/RFC S25002.pdf" xr:uid="{87267E0B-67DC-4962-9C0E-7A1DEB715D81}"/>
    <hyperlink ref="A14" r:id="rId7" xr:uid="{8AC56A9B-3561-4E43-A45B-66511403F179}"/>
    <hyperlink ref="A15" r:id="rId8" xr:uid="{08EDB3F7-B7C0-4EE1-8F69-4B4006F23C58}"/>
    <hyperlink ref="A16" r:id="rId9" xr:uid="{14C0AB79-5475-493E-8DAD-FAF49CE0EF50}"/>
    <hyperlink ref="A19" r:id="rId10" xr:uid="{09A169E2-44BD-40F6-93A9-CA025532F933}"/>
    <hyperlink ref="A20" r:id="rId11" display="https://www.vektis.nl/uploads/Docs per pagina/RFC/RFC S25005.pdf" xr:uid="{8CADDC1A-8EFF-471B-AAAD-C457AEC30755}"/>
    <hyperlink ref="A21" r:id="rId12" xr:uid="{E33D861A-0986-4F90-8216-4F5D9D9656C3}"/>
    <hyperlink ref="A23" r:id="rId13" xr:uid="{DE840068-A643-4E0D-84DD-24D88396EF27}"/>
    <hyperlink ref="A22" r:id="rId14" xr:uid="{57B6B0D2-62EE-47BF-92E2-4A1A8355206C}"/>
    <hyperlink ref="A24" r:id="rId15" xr:uid="{2D3725D5-3BB0-465F-BD17-C668084B162A}"/>
    <hyperlink ref="A25" r:id="rId16" xr:uid="{CF94FFD1-25C6-48DE-AEA7-DBC0A161E6C5}"/>
    <hyperlink ref="A26" r:id="rId17" xr:uid="{FDBD153A-488B-4CC5-AA0A-0B06FD77766A}"/>
    <hyperlink ref="A27" r:id="rId18" xr:uid="{97AAE43D-6114-48CF-B078-243410843BE1}"/>
    <hyperlink ref="A28" r:id="rId19" xr:uid="{2FD083A7-B839-42D3-BB40-C20967627B69}"/>
    <hyperlink ref="A29" r:id="rId20" xr:uid="{1157F2D1-1F73-40A2-B2F4-41C63D057AE0}"/>
    <hyperlink ref="A30" r:id="rId21" xr:uid="{81D58501-0E86-403C-BB4C-1B3263CEA8A9}"/>
    <hyperlink ref="A31" r:id="rId22" xr:uid="{F784762D-89DB-4290-B1CA-7EDD181AF715}"/>
    <hyperlink ref="A32" r:id="rId23" xr:uid="{458D9262-F6B0-45E6-B1CA-A4198DEDAA29}"/>
    <hyperlink ref="A33" r:id="rId24" xr:uid="{C148135F-ECCC-474B-9D07-71E58565C601}"/>
    <hyperlink ref="A34" r:id="rId25" xr:uid="{1C5586FE-1BBC-4459-ADF6-B95FAA76A4F9}"/>
    <hyperlink ref="A35" r:id="rId26" xr:uid="{36F4B334-604E-4ED8-AFF6-AF1BE5902448}"/>
    <hyperlink ref="A36" r:id="rId27" xr:uid="{979B8C05-DC4B-47CC-82AE-97EE30FF2AD5}"/>
    <hyperlink ref="A37" r:id="rId28" xr:uid="{622C5FD9-8FFC-4C58-BFDA-0EBBFC30DCF0}"/>
    <hyperlink ref="A38" r:id="rId29" xr:uid="{95C2FF8B-F223-4719-AE87-19740C16A6C3}"/>
    <hyperlink ref="A39" r:id="rId30" xr:uid="{304DE9CA-7915-4007-B3F9-C868F14B9D15}"/>
    <hyperlink ref="A40" r:id="rId31" xr:uid="{42DBD8CB-2CD6-4B26-AE61-82F066FF6AD7}"/>
    <hyperlink ref="A41" r:id="rId32" display="https://www.vektis.nl/uploads/Docs per pagina/RFC/RFC S25004.pdf" xr:uid="{43501055-C253-4C33-9004-F28DEFC47C7A}"/>
    <hyperlink ref="A42" r:id="rId33" xr:uid="{5B45AF61-6BDB-4F95-888B-1182C30FEDE6}"/>
    <hyperlink ref="A43" r:id="rId34" xr:uid="{523EE429-16A0-403D-AF99-112392E3E373}"/>
    <hyperlink ref="A44" r:id="rId35" xr:uid="{1BD295DB-0142-4D5B-A00A-5FC22B755494}"/>
    <hyperlink ref="A45" r:id="rId36" xr:uid="{1223A9C2-6231-4FBC-876D-9379C4C321D8}"/>
    <hyperlink ref="A46" r:id="rId37" xr:uid="{075BCE89-D6EE-4671-9143-719D16F304C1}"/>
    <hyperlink ref="A48" r:id="rId38" xr:uid="{65EBABE3-C580-4FEF-8751-509EDA32A6E3}"/>
    <hyperlink ref="A47" r:id="rId39" xr:uid="{BEA0C1E5-584E-4FD2-A0A5-52386A04CE0C}"/>
    <hyperlink ref="A50" r:id="rId40" display="S25035" xr:uid="{1BFC1515-41DE-494A-ADF6-AF1FAC2D4AA3}"/>
    <hyperlink ref="A49" r:id="rId41" xr:uid="{1CEC1904-E427-4B5A-B456-7D5B7305F8D7}"/>
    <hyperlink ref="A51" r:id="rId42" xr:uid="{3044FDEC-6C2C-42E3-94BB-2210C880887B}"/>
    <hyperlink ref="A52" r:id="rId43" xr:uid="{FA903E84-7CE3-4FF7-BE6C-7B906532BC7D}"/>
    <hyperlink ref="A53" r:id="rId44" xr:uid="{1BF22722-8925-48C3-B585-F7E3E8BBC74E}"/>
    <hyperlink ref="A54" r:id="rId45" xr:uid="{FB8DFC7F-A3B8-474D-9D9F-BFC4245DE040}"/>
    <hyperlink ref="A55" r:id="rId46" xr:uid="{1A352A80-5DCE-4E01-9B82-068EBB7F8A70}"/>
    <hyperlink ref="A56" r:id="rId47" xr:uid="{26562CB9-E3A4-45A8-86C4-18C9D45383A8}"/>
    <hyperlink ref="A57" r:id="rId48" xr:uid="{EA2D5E65-FEFB-4972-AD64-6AA1DB948F2B}"/>
    <hyperlink ref="A58" r:id="rId49" xr:uid="{912A7EEB-8E68-40DB-8D69-6900E197F4A8}"/>
    <hyperlink ref="A59" r:id="rId50" xr:uid="{538FBB01-F8B5-4C89-B4CC-CC7D27132C8C}"/>
    <hyperlink ref="A60" r:id="rId51" xr:uid="{8C08EC5C-423A-4619-A92C-89E17745289F}"/>
    <hyperlink ref="A62" r:id="rId52" xr:uid="{E20FA513-EF90-4000-A80E-4904AE34804E}"/>
    <hyperlink ref="A63" r:id="rId53" xr:uid="{DD2B3DA6-5303-4CDF-BBAD-2398C25485F0}"/>
    <hyperlink ref="A61" r:id="rId54" xr:uid="{6CAAF295-4D29-4A6D-8A29-93CB2F113709}"/>
    <hyperlink ref="A64" r:id="rId55" xr:uid="{AAB38F4B-4A13-4036-B824-8BE6FE9364F3}"/>
    <hyperlink ref="A65" r:id="rId56" xr:uid="{46134361-66DF-4A96-B9E3-D4407F9FC35D}"/>
    <hyperlink ref="A66" r:id="rId57" xr:uid="{6BD27A90-D2D1-4EAF-9163-79AF4E128A89}"/>
  </hyperlinks>
  <pageMargins left="0.7" right="0.7" top="0.75" bottom="0.75" header="0.3" footer="0.3"/>
  <drawing r:id="rId5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97656-5010-478B-9404-54323AA0D24D}">
  <dimension ref="A1:Q43"/>
  <sheetViews>
    <sheetView zoomScale="85" zoomScaleNormal="85" workbookViewId="0">
      <pane ySplit="6" topLeftCell="A7" activePane="bottomLeft" state="frozen"/>
      <selection activeCell="R39" sqref="R39"/>
      <selection pane="bottomLeft" activeCell="A43" sqref="A7:A43"/>
    </sheetView>
  </sheetViews>
  <sheetFormatPr defaultRowHeight="15" x14ac:dyDescent="0.25"/>
  <cols>
    <col min="2" max="2" width="13.5703125" customWidth="1"/>
    <col min="3" max="3" width="10.42578125" customWidth="1"/>
    <col min="4" max="4" width="11.28515625" customWidth="1"/>
    <col min="5" max="5" width="12.7109375" customWidth="1"/>
    <col min="7" max="7" width="9.5703125" customWidth="1"/>
    <col min="8" max="8" width="24.5703125" customWidth="1"/>
    <col min="9" max="9" width="31.5703125" customWidth="1"/>
    <col min="10" max="12" width="10.5703125" customWidth="1"/>
    <col min="15" max="15" width="17.42578125" customWidth="1"/>
    <col min="17" max="17" width="13.5703125" customWidth="1"/>
  </cols>
  <sheetData>
    <row r="1" spans="1:17" s="52" customFormat="1" ht="14.25" x14ac:dyDescent="0.3">
      <c r="A1" s="164"/>
      <c r="B1" s="165"/>
      <c r="C1" s="165"/>
      <c r="D1" s="165"/>
      <c r="E1" s="165"/>
      <c r="F1" s="165"/>
      <c r="G1" s="165"/>
      <c r="H1" s="165"/>
      <c r="I1" s="165"/>
      <c r="J1" s="165"/>
      <c r="K1" s="165"/>
      <c r="L1" s="165"/>
      <c r="M1" s="165"/>
      <c r="N1" s="165"/>
      <c r="O1" s="165"/>
      <c r="P1" s="165"/>
      <c r="Q1" s="165"/>
    </row>
    <row r="2" spans="1:17" s="52" customFormat="1" ht="14.25" x14ac:dyDescent="0.3">
      <c r="A2" s="164"/>
      <c r="B2" s="165"/>
      <c r="C2" s="165"/>
      <c r="D2" s="165"/>
      <c r="E2" s="165"/>
      <c r="F2" s="165"/>
      <c r="G2" s="165"/>
      <c r="H2" s="165"/>
      <c r="I2" s="165"/>
      <c r="J2" s="165"/>
      <c r="K2" s="165"/>
      <c r="L2" s="165"/>
      <c r="M2" s="165"/>
      <c r="N2" s="165"/>
      <c r="O2" s="165"/>
      <c r="P2" s="165"/>
      <c r="Q2" s="165"/>
    </row>
    <row r="3" spans="1:17" s="52" customFormat="1" ht="14.25" x14ac:dyDescent="0.3">
      <c r="A3" s="164"/>
      <c r="B3" s="165"/>
      <c r="C3" s="165"/>
      <c r="D3" s="165"/>
      <c r="E3" s="165"/>
      <c r="F3" s="165"/>
      <c r="G3" s="165"/>
      <c r="H3" s="165"/>
      <c r="I3" s="165"/>
      <c r="J3" s="165"/>
      <c r="K3" s="165"/>
      <c r="L3" s="165"/>
      <c r="M3" s="165"/>
      <c r="N3" s="165"/>
      <c r="O3" s="165"/>
      <c r="P3" s="165"/>
      <c r="Q3" s="165"/>
    </row>
    <row r="4" spans="1:17" s="52" customFormat="1" ht="14.25" x14ac:dyDescent="0.3">
      <c r="A4" s="164"/>
      <c r="B4" s="165"/>
      <c r="C4" s="165"/>
      <c r="D4" s="165"/>
      <c r="E4" s="165"/>
      <c r="F4" s="165"/>
      <c r="G4" s="165"/>
      <c r="H4" s="165"/>
      <c r="I4" s="165"/>
      <c r="J4" s="165"/>
      <c r="K4" s="165"/>
      <c r="L4" s="165"/>
      <c r="M4" s="165"/>
      <c r="N4" s="165"/>
      <c r="O4" s="165"/>
      <c r="P4" s="165"/>
      <c r="Q4" s="165"/>
    </row>
    <row r="5" spans="1:17" s="52" customFormat="1" ht="14.25" x14ac:dyDescent="0.3">
      <c r="A5" s="53"/>
      <c r="B5" s="54"/>
      <c r="C5" s="54"/>
      <c r="D5" s="54" t="s">
        <v>0</v>
      </c>
      <c r="E5" s="55"/>
      <c r="F5" s="56"/>
      <c r="G5" s="54"/>
      <c r="H5" s="57"/>
      <c r="I5" s="57" t="s">
        <v>112</v>
      </c>
      <c r="J5" s="166" t="s">
        <v>107</v>
      </c>
      <c r="K5" s="166"/>
      <c r="L5" s="166"/>
      <c r="M5" s="166"/>
      <c r="N5" s="166"/>
      <c r="O5" s="166" t="s">
        <v>342</v>
      </c>
      <c r="P5" s="166"/>
      <c r="Q5" s="166"/>
    </row>
    <row r="6" spans="1:17" s="52" customFormat="1" ht="57" x14ac:dyDescent="0.3">
      <c r="A6" s="58" t="s">
        <v>108</v>
      </c>
      <c r="B6" s="59" t="s">
        <v>343</v>
      </c>
      <c r="C6" s="59" t="s">
        <v>109</v>
      </c>
      <c r="D6" s="59" t="s">
        <v>4</v>
      </c>
      <c r="E6" s="60" t="s">
        <v>10</v>
      </c>
      <c r="F6" s="60" t="s">
        <v>110</v>
      </c>
      <c r="G6" s="59" t="s">
        <v>5</v>
      </c>
      <c r="H6" s="59" t="s">
        <v>8</v>
      </c>
      <c r="I6" s="59" t="s">
        <v>112</v>
      </c>
      <c r="J6" s="61" t="s">
        <v>344</v>
      </c>
      <c r="K6" s="62" t="s">
        <v>1</v>
      </c>
      <c r="L6" s="63" t="s">
        <v>16</v>
      </c>
      <c r="M6" s="64" t="s">
        <v>345</v>
      </c>
      <c r="N6" s="65" t="s">
        <v>34</v>
      </c>
      <c r="O6" s="66" t="s">
        <v>107</v>
      </c>
      <c r="P6" s="59" t="s">
        <v>346</v>
      </c>
      <c r="Q6" s="66" t="s">
        <v>347</v>
      </c>
    </row>
    <row r="7" spans="1:17" s="7" customFormat="1" ht="57" x14ac:dyDescent="0.25">
      <c r="A7" s="39" t="s">
        <v>348</v>
      </c>
      <c r="B7" s="67"/>
      <c r="C7" s="68" t="s">
        <v>349</v>
      </c>
      <c r="D7" s="69">
        <v>44900</v>
      </c>
      <c r="E7" s="70" t="s">
        <v>350</v>
      </c>
      <c r="F7" s="71" t="s">
        <v>27</v>
      </c>
      <c r="G7" s="67" t="s">
        <v>284</v>
      </c>
      <c r="H7" s="72" t="s">
        <v>351</v>
      </c>
      <c r="I7" s="68" t="s">
        <v>265</v>
      </c>
      <c r="J7" s="73" t="s">
        <v>121</v>
      </c>
      <c r="K7" s="74" t="s">
        <v>121</v>
      </c>
      <c r="L7" s="63" t="s">
        <v>121</v>
      </c>
      <c r="M7" s="64" t="s">
        <v>121</v>
      </c>
      <c r="N7" s="75" t="s">
        <v>121</v>
      </c>
      <c r="O7" s="68" t="s">
        <v>352</v>
      </c>
      <c r="P7" s="68"/>
      <c r="Q7" s="67"/>
    </row>
    <row r="8" spans="1:17" s="7" customFormat="1" ht="171" x14ac:dyDescent="0.25">
      <c r="A8" s="39" t="s">
        <v>353</v>
      </c>
      <c r="B8" s="67"/>
      <c r="C8" s="68" t="s">
        <v>349</v>
      </c>
      <c r="D8" s="69">
        <v>45054</v>
      </c>
      <c r="E8" s="70" t="s">
        <v>350</v>
      </c>
      <c r="F8" s="76" t="s">
        <v>40</v>
      </c>
      <c r="G8" s="67" t="s">
        <v>284</v>
      </c>
      <c r="H8" s="72" t="s">
        <v>354</v>
      </c>
      <c r="I8" s="68" t="s">
        <v>265</v>
      </c>
      <c r="J8" s="73" t="s">
        <v>121</v>
      </c>
      <c r="K8" s="74" t="s">
        <v>121</v>
      </c>
      <c r="L8" s="63" t="s">
        <v>121</v>
      </c>
      <c r="M8" s="64" t="s">
        <v>121</v>
      </c>
      <c r="N8" s="75" t="s">
        <v>121</v>
      </c>
      <c r="O8" s="68" t="s">
        <v>355</v>
      </c>
      <c r="P8" s="68"/>
      <c r="Q8" s="67"/>
    </row>
    <row r="9" spans="1:17" s="3" customFormat="1" ht="40.5" x14ac:dyDescent="0.25">
      <c r="A9" s="77" t="s">
        <v>356</v>
      </c>
      <c r="B9" s="67"/>
      <c r="C9" s="68" t="s">
        <v>357</v>
      </c>
      <c r="D9" s="69">
        <v>45142</v>
      </c>
      <c r="E9" s="70" t="s">
        <v>350</v>
      </c>
      <c r="F9" s="76" t="s">
        <v>27</v>
      </c>
      <c r="G9" s="67" t="s">
        <v>90</v>
      </c>
      <c r="H9" s="72" t="s">
        <v>358</v>
      </c>
      <c r="I9" s="68" t="s">
        <v>265</v>
      </c>
      <c r="J9" s="73" t="s">
        <v>121</v>
      </c>
      <c r="K9" s="74" t="s">
        <v>121</v>
      </c>
      <c r="L9" s="63" t="s">
        <v>121</v>
      </c>
      <c r="M9" s="64" t="s">
        <v>121</v>
      </c>
      <c r="N9" s="75" t="s">
        <v>121</v>
      </c>
      <c r="O9" s="78" t="s">
        <v>359</v>
      </c>
      <c r="P9" s="68"/>
      <c r="Q9" s="67"/>
    </row>
    <row r="10" spans="1:17" s="3" customFormat="1" ht="40.5" x14ac:dyDescent="0.25">
      <c r="A10" s="77" t="s">
        <v>360</v>
      </c>
      <c r="B10" s="67"/>
      <c r="C10" s="68" t="s">
        <v>140</v>
      </c>
      <c r="D10" s="69">
        <v>45142</v>
      </c>
      <c r="E10" s="70" t="s">
        <v>350</v>
      </c>
      <c r="F10" s="76" t="s">
        <v>27</v>
      </c>
      <c r="G10" s="67" t="s">
        <v>59</v>
      </c>
      <c r="H10" s="72" t="s">
        <v>361</v>
      </c>
      <c r="I10" s="68" t="s">
        <v>265</v>
      </c>
      <c r="J10" s="73" t="s">
        <v>121</v>
      </c>
      <c r="K10" s="74" t="s">
        <v>121</v>
      </c>
      <c r="L10" s="63" t="s">
        <v>121</v>
      </c>
      <c r="M10" s="64" t="s">
        <v>121</v>
      </c>
      <c r="N10" s="75" t="s">
        <v>121</v>
      </c>
      <c r="O10" s="78" t="s">
        <v>362</v>
      </c>
      <c r="P10" s="68"/>
      <c r="Q10" s="67"/>
    </row>
    <row r="11" spans="1:17" s="7" customFormat="1" ht="41.25" x14ac:dyDescent="0.25">
      <c r="A11" s="39" t="s">
        <v>363</v>
      </c>
      <c r="B11" s="67"/>
      <c r="C11" s="68" t="s">
        <v>349</v>
      </c>
      <c r="D11" s="69">
        <v>45147</v>
      </c>
      <c r="E11" s="70" t="s">
        <v>350</v>
      </c>
      <c r="F11" s="76" t="s">
        <v>27</v>
      </c>
      <c r="G11" s="67" t="s">
        <v>284</v>
      </c>
      <c r="H11" s="72" t="s">
        <v>364</v>
      </c>
      <c r="I11" s="68" t="s">
        <v>265</v>
      </c>
      <c r="J11" s="73" t="s">
        <v>121</v>
      </c>
      <c r="K11" s="74" t="s">
        <v>121</v>
      </c>
      <c r="L11" s="63" t="s">
        <v>121</v>
      </c>
      <c r="M11" s="64" t="s">
        <v>121</v>
      </c>
      <c r="N11" s="75" t="s">
        <v>121</v>
      </c>
      <c r="O11" s="79" t="s">
        <v>365</v>
      </c>
      <c r="P11" s="68"/>
      <c r="Q11" s="67"/>
    </row>
    <row r="12" spans="1:17" s="3" customFormat="1" ht="42.75" x14ac:dyDescent="0.25">
      <c r="A12" s="77" t="s">
        <v>366</v>
      </c>
      <c r="B12" s="67"/>
      <c r="C12" s="68" t="s">
        <v>349</v>
      </c>
      <c r="D12" s="69">
        <v>45162</v>
      </c>
      <c r="E12" s="70" t="s">
        <v>350</v>
      </c>
      <c r="F12" s="76" t="s">
        <v>27</v>
      </c>
      <c r="G12" s="67" t="s">
        <v>284</v>
      </c>
      <c r="H12" s="67" t="s">
        <v>367</v>
      </c>
      <c r="I12" s="72" t="s">
        <v>368</v>
      </c>
      <c r="J12" s="68" t="s">
        <v>265</v>
      </c>
      <c r="K12" s="80" t="s">
        <v>369</v>
      </c>
      <c r="L12" s="81">
        <v>45506</v>
      </c>
      <c r="M12" s="63" t="s">
        <v>121</v>
      </c>
      <c r="N12" s="79" t="s">
        <v>121</v>
      </c>
      <c r="O12" s="79"/>
      <c r="P12" s="79"/>
      <c r="Q12" s="68"/>
    </row>
    <row r="13" spans="1:17" s="3" customFormat="1" ht="40.5" x14ac:dyDescent="0.25">
      <c r="A13" s="39" t="s">
        <v>370</v>
      </c>
      <c r="B13" s="82"/>
      <c r="C13" s="83" t="s">
        <v>349</v>
      </c>
      <c r="D13" s="84">
        <v>45177</v>
      </c>
      <c r="E13" s="70" t="s">
        <v>350</v>
      </c>
      <c r="F13" s="85" t="s">
        <v>27</v>
      </c>
      <c r="G13" s="82" t="s">
        <v>23</v>
      </c>
      <c r="H13" s="67" t="s">
        <v>371</v>
      </c>
      <c r="I13" s="86" t="s">
        <v>372</v>
      </c>
      <c r="J13" s="68" t="s">
        <v>265</v>
      </c>
      <c r="K13" s="73" t="s">
        <v>121</v>
      </c>
      <c r="L13" s="74" t="s">
        <v>121</v>
      </c>
      <c r="M13" s="63" t="s">
        <v>121</v>
      </c>
      <c r="N13" s="64" t="s">
        <v>121</v>
      </c>
      <c r="O13" s="87"/>
      <c r="P13" s="87"/>
      <c r="Q13" s="83"/>
    </row>
    <row r="14" spans="1:17" s="3" customFormat="1" ht="28.5" x14ac:dyDescent="0.25">
      <c r="A14" s="77" t="s">
        <v>373</v>
      </c>
      <c r="B14" s="67"/>
      <c r="C14" s="68" t="s">
        <v>349</v>
      </c>
      <c r="D14" s="35">
        <v>45217</v>
      </c>
      <c r="E14" s="70" t="s">
        <v>350</v>
      </c>
      <c r="F14" s="76" t="s">
        <v>27</v>
      </c>
      <c r="G14" s="67" t="s">
        <v>23</v>
      </c>
      <c r="H14" s="67" t="s">
        <v>374</v>
      </c>
      <c r="I14" s="72" t="s">
        <v>375</v>
      </c>
      <c r="J14" s="68" t="s">
        <v>265</v>
      </c>
      <c r="K14" s="73" t="s">
        <v>121</v>
      </c>
      <c r="L14" s="74" t="s">
        <v>121</v>
      </c>
      <c r="M14" s="63" t="s">
        <v>121</v>
      </c>
      <c r="N14" s="64" t="s">
        <v>121</v>
      </c>
      <c r="O14" s="79"/>
      <c r="P14" s="79"/>
      <c r="Q14" s="68"/>
    </row>
    <row r="15" spans="1:17" s="7" customFormat="1" ht="67.5" x14ac:dyDescent="0.25">
      <c r="A15" s="39" t="s">
        <v>376</v>
      </c>
      <c r="B15" s="36"/>
      <c r="C15" s="36" t="s">
        <v>140</v>
      </c>
      <c r="D15" s="35">
        <v>45169</v>
      </c>
      <c r="E15" s="45">
        <v>45292</v>
      </c>
      <c r="F15" s="36" t="s">
        <v>27</v>
      </c>
      <c r="G15" s="36" t="s">
        <v>59</v>
      </c>
      <c r="H15" s="86" t="s">
        <v>377</v>
      </c>
      <c r="I15" s="36" t="s">
        <v>265</v>
      </c>
      <c r="J15" s="73" t="s">
        <v>121</v>
      </c>
      <c r="K15" s="74" t="s">
        <v>121</v>
      </c>
      <c r="L15" s="63" t="s">
        <v>121</v>
      </c>
      <c r="M15" s="64" t="s">
        <v>121</v>
      </c>
      <c r="N15" s="75" t="s">
        <v>121</v>
      </c>
      <c r="O15" s="36" t="s">
        <v>378</v>
      </c>
      <c r="P15" s="36"/>
      <c r="Q15" s="36"/>
    </row>
    <row r="16" spans="1:17" s="7" customFormat="1" ht="40.5" x14ac:dyDescent="0.25">
      <c r="A16" s="39" t="s">
        <v>379</v>
      </c>
      <c r="B16" s="36"/>
      <c r="C16" s="68" t="s">
        <v>349</v>
      </c>
      <c r="D16" s="35">
        <v>45240</v>
      </c>
      <c r="E16" s="45" t="s">
        <v>350</v>
      </c>
      <c r="F16" s="36" t="s">
        <v>27</v>
      </c>
      <c r="G16" s="36" t="s">
        <v>90</v>
      </c>
      <c r="H16" s="72" t="s">
        <v>380</v>
      </c>
      <c r="I16" s="36" t="s">
        <v>265</v>
      </c>
      <c r="J16" s="73" t="s">
        <v>121</v>
      </c>
      <c r="K16" s="74" t="s">
        <v>121</v>
      </c>
      <c r="L16" s="63" t="s">
        <v>121</v>
      </c>
      <c r="M16" s="64" t="s">
        <v>121</v>
      </c>
      <c r="N16" s="75" t="s">
        <v>121</v>
      </c>
      <c r="O16" s="36"/>
      <c r="P16" s="36"/>
      <c r="Q16" s="36"/>
    </row>
    <row r="17" spans="1:17" s="7" customFormat="1" ht="40.5" x14ac:dyDescent="0.25">
      <c r="A17" s="39" t="s">
        <v>381</v>
      </c>
      <c r="B17" s="36"/>
      <c r="C17" s="68" t="s">
        <v>349</v>
      </c>
      <c r="D17" s="35">
        <v>45240</v>
      </c>
      <c r="E17" s="45" t="s">
        <v>350</v>
      </c>
      <c r="F17" s="36" t="s">
        <v>27</v>
      </c>
      <c r="G17" s="36" t="s">
        <v>90</v>
      </c>
      <c r="H17" s="72" t="s">
        <v>382</v>
      </c>
      <c r="I17" s="36" t="s">
        <v>265</v>
      </c>
      <c r="J17" s="73" t="s">
        <v>121</v>
      </c>
      <c r="K17" s="74" t="s">
        <v>121</v>
      </c>
      <c r="L17" s="63" t="s">
        <v>121</v>
      </c>
      <c r="M17" s="64" t="s">
        <v>121</v>
      </c>
      <c r="N17" s="75" t="s">
        <v>121</v>
      </c>
      <c r="O17" s="36"/>
      <c r="P17" s="36"/>
      <c r="Q17" s="36"/>
    </row>
    <row r="18" spans="1:17" s="7" customFormat="1" ht="28.5" x14ac:dyDescent="0.25">
      <c r="A18" s="39" t="s">
        <v>383</v>
      </c>
      <c r="B18" s="36"/>
      <c r="C18" s="68" t="s">
        <v>384</v>
      </c>
      <c r="D18" s="69">
        <v>45266</v>
      </c>
      <c r="E18" s="88" t="s">
        <v>385</v>
      </c>
      <c r="F18" s="76" t="s">
        <v>27</v>
      </c>
      <c r="G18" s="67" t="s">
        <v>284</v>
      </c>
      <c r="H18" s="67" t="s">
        <v>386</v>
      </c>
      <c r="I18" s="72" t="s">
        <v>387</v>
      </c>
      <c r="J18" s="73" t="s">
        <v>121</v>
      </c>
      <c r="K18" s="74" t="s">
        <v>121</v>
      </c>
      <c r="L18" s="63" t="s">
        <v>121</v>
      </c>
      <c r="M18" s="64" t="s">
        <v>121</v>
      </c>
      <c r="N18" s="75" t="s">
        <v>121</v>
      </c>
      <c r="O18" s="89"/>
      <c r="P18" s="36"/>
      <c r="Q18" s="36"/>
    </row>
    <row r="19" spans="1:17" s="7" customFormat="1" ht="42.75" x14ac:dyDescent="0.25">
      <c r="A19" s="39" t="s">
        <v>388</v>
      </c>
      <c r="B19" s="36"/>
      <c r="C19" s="36" t="s">
        <v>389</v>
      </c>
      <c r="D19" s="35">
        <v>45259</v>
      </c>
      <c r="E19" s="45" t="s">
        <v>350</v>
      </c>
      <c r="F19" s="36" t="s">
        <v>390</v>
      </c>
      <c r="G19" s="36" t="s">
        <v>391</v>
      </c>
      <c r="H19" s="36" t="s">
        <v>47</v>
      </c>
      <c r="I19" s="72" t="s">
        <v>392</v>
      </c>
      <c r="J19" s="36" t="s">
        <v>265</v>
      </c>
      <c r="K19" s="90" t="s">
        <v>393</v>
      </c>
      <c r="L19" s="36"/>
      <c r="M19" s="36"/>
      <c r="N19" s="89"/>
      <c r="O19" s="89"/>
      <c r="P19" s="36"/>
      <c r="Q19" s="36"/>
    </row>
    <row r="20" spans="1:17" s="7" customFormat="1" ht="28.5" x14ac:dyDescent="0.25">
      <c r="A20" s="39" t="s">
        <v>394</v>
      </c>
      <c r="B20" s="36"/>
      <c r="C20" s="68" t="s">
        <v>349</v>
      </c>
      <c r="D20" s="35">
        <v>45293</v>
      </c>
      <c r="E20" s="45" t="s">
        <v>350</v>
      </c>
      <c r="F20" s="36" t="s">
        <v>27</v>
      </c>
      <c r="G20" s="36" t="s">
        <v>90</v>
      </c>
      <c r="H20" s="36" t="s">
        <v>395</v>
      </c>
      <c r="I20" s="36" t="s">
        <v>396</v>
      </c>
      <c r="J20" s="36" t="s">
        <v>265</v>
      </c>
      <c r="K20" s="73" t="s">
        <v>121</v>
      </c>
      <c r="L20" s="74" t="s">
        <v>121</v>
      </c>
      <c r="M20" s="63" t="s">
        <v>121</v>
      </c>
      <c r="N20" s="64" t="s">
        <v>121</v>
      </c>
      <c r="O20" s="89"/>
      <c r="P20" s="36"/>
      <c r="Q20" s="36"/>
    </row>
    <row r="21" spans="1:17" s="3" customFormat="1" ht="42.75" x14ac:dyDescent="0.25">
      <c r="A21" s="39" t="s">
        <v>397</v>
      </c>
      <c r="B21" s="36" t="s">
        <v>398</v>
      </c>
      <c r="C21" s="68" t="s">
        <v>349</v>
      </c>
      <c r="D21" s="35">
        <v>45653</v>
      </c>
      <c r="E21" s="45" t="s">
        <v>399</v>
      </c>
      <c r="F21" s="36" t="s">
        <v>390</v>
      </c>
      <c r="G21" s="36" t="s">
        <v>304</v>
      </c>
      <c r="H21" s="36" t="s">
        <v>129</v>
      </c>
      <c r="I21" s="72" t="s">
        <v>400</v>
      </c>
      <c r="J21" s="36" t="s">
        <v>32</v>
      </c>
      <c r="K21" s="90" t="s">
        <v>401</v>
      </c>
      <c r="L21" s="36"/>
      <c r="M21" s="36"/>
      <c r="N21" s="89"/>
      <c r="O21" s="89"/>
      <c r="P21" s="36"/>
      <c r="Q21" s="36"/>
    </row>
    <row r="22" spans="1:17" s="7" customFormat="1" ht="40.5" x14ac:dyDescent="0.25">
      <c r="A22" s="39" t="s">
        <v>402</v>
      </c>
      <c r="B22" s="36"/>
      <c r="C22" s="68" t="s">
        <v>349</v>
      </c>
      <c r="D22" s="35">
        <v>45281</v>
      </c>
      <c r="E22" s="45" t="s">
        <v>399</v>
      </c>
      <c r="F22" s="36" t="s">
        <v>40</v>
      </c>
      <c r="G22" s="36" t="s">
        <v>403</v>
      </c>
      <c r="H22" s="82" t="s">
        <v>374</v>
      </c>
      <c r="I22" s="72" t="s">
        <v>404</v>
      </c>
      <c r="J22" s="36" t="s">
        <v>32</v>
      </c>
      <c r="K22" s="73" t="s">
        <v>121</v>
      </c>
      <c r="L22" s="74" t="s">
        <v>121</v>
      </c>
      <c r="M22" s="63" t="s">
        <v>121</v>
      </c>
      <c r="N22" s="64" t="s">
        <v>121</v>
      </c>
      <c r="O22" s="89"/>
      <c r="P22" s="36"/>
      <c r="Q22" s="36"/>
    </row>
    <row r="23" spans="1:17" s="7" customFormat="1" ht="40.5" x14ac:dyDescent="0.25">
      <c r="A23" s="39" t="s">
        <v>405</v>
      </c>
      <c r="B23" s="36"/>
      <c r="C23" s="68" t="s">
        <v>349</v>
      </c>
      <c r="D23" s="35">
        <v>45169</v>
      </c>
      <c r="E23" s="45" t="s">
        <v>399</v>
      </c>
      <c r="F23" s="36" t="s">
        <v>390</v>
      </c>
      <c r="G23" s="36" t="s">
        <v>59</v>
      </c>
      <c r="H23" s="67" t="s">
        <v>374</v>
      </c>
      <c r="I23" s="72" t="s">
        <v>406</v>
      </c>
      <c r="J23" s="73" t="s">
        <v>121</v>
      </c>
      <c r="K23" s="74" t="s">
        <v>121</v>
      </c>
      <c r="L23" s="63" t="s">
        <v>121</v>
      </c>
      <c r="M23" s="64" t="s">
        <v>121</v>
      </c>
      <c r="N23" s="75" t="s">
        <v>121</v>
      </c>
      <c r="O23" s="89"/>
      <c r="P23" s="36"/>
      <c r="Q23" s="36"/>
    </row>
    <row r="24" spans="1:17" s="3" customFormat="1" ht="42.75" x14ac:dyDescent="0.25">
      <c r="A24" s="39" t="s">
        <v>407</v>
      </c>
      <c r="B24" s="36" t="s">
        <v>398</v>
      </c>
      <c r="C24" s="36" t="s">
        <v>140</v>
      </c>
      <c r="D24" s="35">
        <v>45348</v>
      </c>
      <c r="E24" s="45" t="s">
        <v>399</v>
      </c>
      <c r="F24" s="36" t="s">
        <v>40</v>
      </c>
      <c r="G24" s="36" t="s">
        <v>408</v>
      </c>
      <c r="H24" s="36" t="s">
        <v>409</v>
      </c>
      <c r="I24" s="72" t="s">
        <v>410</v>
      </c>
      <c r="J24" s="36" t="s">
        <v>32</v>
      </c>
      <c r="K24" s="90" t="s">
        <v>411</v>
      </c>
      <c r="L24" s="36"/>
      <c r="M24" s="36"/>
      <c r="N24" s="89"/>
      <c r="O24" s="89"/>
      <c r="P24" s="36"/>
      <c r="Q24" s="36"/>
    </row>
    <row r="25" spans="1:17" s="7" customFormat="1" ht="27" x14ac:dyDescent="0.25">
      <c r="A25" s="39" t="s">
        <v>412</v>
      </c>
      <c r="B25" s="36"/>
      <c r="C25" s="36" t="s">
        <v>140</v>
      </c>
      <c r="D25" s="35">
        <v>45169</v>
      </c>
      <c r="E25" s="45" t="s">
        <v>399</v>
      </c>
      <c r="F25" s="36" t="s">
        <v>390</v>
      </c>
      <c r="G25" s="36" t="s">
        <v>37</v>
      </c>
      <c r="H25" s="67" t="s">
        <v>409</v>
      </c>
      <c r="I25" s="72" t="s">
        <v>413</v>
      </c>
      <c r="J25" s="36" t="s">
        <v>32</v>
      </c>
      <c r="K25" s="73" t="s">
        <v>121</v>
      </c>
      <c r="L25" s="74" t="s">
        <v>121</v>
      </c>
      <c r="M25" s="63" t="s">
        <v>121</v>
      </c>
      <c r="N25" s="64" t="s">
        <v>121</v>
      </c>
      <c r="O25" s="89"/>
      <c r="P25" s="36"/>
      <c r="Q25" s="36"/>
    </row>
    <row r="26" spans="1:17" s="7" customFormat="1" ht="40.5" x14ac:dyDescent="0.25">
      <c r="A26" s="39" t="s">
        <v>414</v>
      </c>
      <c r="B26" s="36"/>
      <c r="C26" s="68" t="s">
        <v>349</v>
      </c>
      <c r="D26" s="35">
        <v>45377</v>
      </c>
      <c r="E26" s="45" t="s">
        <v>399</v>
      </c>
      <c r="F26" s="36" t="s">
        <v>415</v>
      </c>
      <c r="G26" s="36" t="s">
        <v>37</v>
      </c>
      <c r="H26" s="67" t="s">
        <v>374</v>
      </c>
      <c r="I26" s="72" t="s">
        <v>416</v>
      </c>
      <c r="J26" s="36" t="s">
        <v>32</v>
      </c>
      <c r="K26" s="73" t="s">
        <v>121</v>
      </c>
      <c r="L26" s="74" t="s">
        <v>121</v>
      </c>
      <c r="M26" s="63" t="s">
        <v>121</v>
      </c>
      <c r="N26" s="64" t="s">
        <v>121</v>
      </c>
      <c r="O26" s="89"/>
      <c r="P26" s="36"/>
      <c r="Q26" s="36"/>
    </row>
    <row r="27" spans="1:17" s="7" customFormat="1" ht="28.5" x14ac:dyDescent="0.25">
      <c r="A27" s="77" t="s">
        <v>417</v>
      </c>
      <c r="B27" s="36"/>
      <c r="C27" s="68" t="s">
        <v>349</v>
      </c>
      <c r="D27" s="35">
        <v>45377</v>
      </c>
      <c r="E27" s="45" t="s">
        <v>399</v>
      </c>
      <c r="F27" s="36" t="s">
        <v>418</v>
      </c>
      <c r="G27" s="36" t="s">
        <v>408</v>
      </c>
      <c r="H27" s="67" t="s">
        <v>419</v>
      </c>
      <c r="I27" s="72" t="s">
        <v>420</v>
      </c>
      <c r="J27" s="36" t="s">
        <v>32</v>
      </c>
      <c r="K27" s="73" t="s">
        <v>121</v>
      </c>
      <c r="L27" s="74" t="s">
        <v>121</v>
      </c>
      <c r="M27" s="63" t="s">
        <v>121</v>
      </c>
      <c r="N27" s="64" t="s">
        <v>121</v>
      </c>
      <c r="O27" s="89"/>
      <c r="P27" s="36"/>
      <c r="Q27" s="36"/>
    </row>
    <row r="28" spans="1:17" s="7" customFormat="1" ht="28.5" x14ac:dyDescent="0.25">
      <c r="A28" s="77" t="s">
        <v>421</v>
      </c>
      <c r="B28" s="36"/>
      <c r="C28" s="68" t="s">
        <v>349</v>
      </c>
      <c r="D28" s="35">
        <v>45396</v>
      </c>
      <c r="E28" s="45" t="s">
        <v>399</v>
      </c>
      <c r="F28" s="36" t="s">
        <v>27</v>
      </c>
      <c r="G28" s="36" t="s">
        <v>422</v>
      </c>
      <c r="H28" s="67" t="s">
        <v>423</v>
      </c>
      <c r="I28" s="72" t="s">
        <v>424</v>
      </c>
      <c r="J28" s="73" t="s">
        <v>121</v>
      </c>
      <c r="K28" s="74" t="s">
        <v>121</v>
      </c>
      <c r="L28" s="63" t="s">
        <v>121</v>
      </c>
      <c r="M28" s="64" t="s">
        <v>121</v>
      </c>
      <c r="N28" s="75" t="s">
        <v>121</v>
      </c>
      <c r="O28" s="89"/>
      <c r="P28" s="36" t="s">
        <v>425</v>
      </c>
      <c r="Q28" s="36"/>
    </row>
    <row r="29" spans="1:17" s="7" customFormat="1" ht="40.5" x14ac:dyDescent="0.25">
      <c r="A29" s="77" t="s">
        <v>426</v>
      </c>
      <c r="B29" s="36"/>
      <c r="C29" s="68" t="s">
        <v>349</v>
      </c>
      <c r="D29" s="35">
        <v>45399</v>
      </c>
      <c r="E29" s="45" t="s">
        <v>399</v>
      </c>
      <c r="F29" s="36" t="s">
        <v>40</v>
      </c>
      <c r="G29" s="36" t="s">
        <v>37</v>
      </c>
      <c r="H29" s="36" t="s">
        <v>129</v>
      </c>
      <c r="I29" s="72" t="s">
        <v>427</v>
      </c>
      <c r="J29" s="73" t="s">
        <v>121</v>
      </c>
      <c r="K29" s="74" t="s">
        <v>121</v>
      </c>
      <c r="L29" s="63" t="s">
        <v>121</v>
      </c>
      <c r="M29" s="64" t="s">
        <v>121</v>
      </c>
      <c r="N29" s="75" t="s">
        <v>121</v>
      </c>
      <c r="O29" s="89"/>
      <c r="P29" s="36" t="s">
        <v>428</v>
      </c>
      <c r="Q29" s="36"/>
    </row>
    <row r="30" spans="1:17" s="7" customFormat="1" ht="40.5" x14ac:dyDescent="0.25">
      <c r="A30" s="39" t="s">
        <v>429</v>
      </c>
      <c r="B30" s="36"/>
      <c r="C30" s="68" t="s">
        <v>349</v>
      </c>
      <c r="D30" s="35">
        <v>45413</v>
      </c>
      <c r="E30" s="88" t="s">
        <v>216</v>
      </c>
      <c r="F30" s="36" t="s">
        <v>40</v>
      </c>
      <c r="G30" s="36" t="s">
        <v>430</v>
      </c>
      <c r="H30" s="67" t="s">
        <v>431</v>
      </c>
      <c r="I30" s="72" t="s">
        <v>432</v>
      </c>
      <c r="J30" s="36" t="s">
        <v>32</v>
      </c>
      <c r="K30" s="73" t="s">
        <v>121</v>
      </c>
      <c r="L30" s="74" t="s">
        <v>121</v>
      </c>
      <c r="M30" s="63" t="s">
        <v>121</v>
      </c>
      <c r="N30" s="64" t="s">
        <v>121</v>
      </c>
      <c r="O30" s="89"/>
      <c r="P30" s="36"/>
      <c r="Q30" s="36"/>
    </row>
    <row r="31" spans="1:17" s="7" customFormat="1" ht="28.5" x14ac:dyDescent="0.25">
      <c r="A31" s="39" t="s">
        <v>433</v>
      </c>
      <c r="B31" s="36"/>
      <c r="C31" s="68" t="s">
        <v>349</v>
      </c>
      <c r="D31" s="35">
        <v>45420</v>
      </c>
      <c r="E31" s="88" t="s">
        <v>216</v>
      </c>
      <c r="F31" s="36" t="s">
        <v>27</v>
      </c>
      <c r="G31" s="36" t="s">
        <v>284</v>
      </c>
      <c r="H31" s="67" t="s">
        <v>129</v>
      </c>
      <c r="I31" s="72" t="s">
        <v>434</v>
      </c>
      <c r="J31" s="36" t="s">
        <v>32</v>
      </c>
      <c r="K31" s="73" t="s">
        <v>121</v>
      </c>
      <c r="L31" s="74" t="s">
        <v>121</v>
      </c>
      <c r="M31" s="36"/>
      <c r="N31" s="89"/>
      <c r="O31" s="89"/>
      <c r="P31" s="36"/>
      <c r="Q31" s="36"/>
    </row>
    <row r="32" spans="1:17" s="7" customFormat="1" ht="28.5" x14ac:dyDescent="0.25">
      <c r="A32" s="39" t="s">
        <v>435</v>
      </c>
      <c r="B32" s="36"/>
      <c r="C32" s="68" t="s">
        <v>349</v>
      </c>
      <c r="D32" s="35">
        <v>45446</v>
      </c>
      <c r="E32" s="45" t="s">
        <v>399</v>
      </c>
      <c r="F32" s="36" t="s">
        <v>27</v>
      </c>
      <c r="G32" s="36" t="s">
        <v>23</v>
      </c>
      <c r="H32" s="67" t="s">
        <v>436</v>
      </c>
      <c r="I32" s="72" t="s">
        <v>437</v>
      </c>
      <c r="J32" s="73" t="s">
        <v>121</v>
      </c>
      <c r="K32" s="74" t="s">
        <v>121</v>
      </c>
      <c r="L32" s="63" t="s">
        <v>121</v>
      </c>
      <c r="M32" s="64" t="s">
        <v>121</v>
      </c>
      <c r="N32" s="75" t="s">
        <v>121</v>
      </c>
      <c r="O32" s="89"/>
      <c r="P32" s="36"/>
      <c r="Q32" s="36"/>
    </row>
    <row r="33" spans="1:17" s="3" customFormat="1" ht="28.5" x14ac:dyDescent="0.25">
      <c r="A33" s="39" t="s">
        <v>438</v>
      </c>
      <c r="B33" s="36"/>
      <c r="C33" s="68" t="s">
        <v>439</v>
      </c>
      <c r="D33" s="35">
        <v>45478</v>
      </c>
      <c r="E33" s="45" t="s">
        <v>399</v>
      </c>
      <c r="F33" s="36" t="s">
        <v>418</v>
      </c>
      <c r="G33" s="91" t="s">
        <v>284</v>
      </c>
      <c r="H33" s="67" t="s">
        <v>144</v>
      </c>
      <c r="I33" s="72" t="s">
        <v>440</v>
      </c>
      <c r="J33" s="36" t="s">
        <v>31</v>
      </c>
      <c r="K33" s="73" t="s">
        <v>121</v>
      </c>
      <c r="L33" s="74" t="s">
        <v>121</v>
      </c>
      <c r="M33" s="63" t="s">
        <v>121</v>
      </c>
      <c r="N33" s="64" t="s">
        <v>121</v>
      </c>
      <c r="O33" s="89" t="s">
        <v>121</v>
      </c>
      <c r="P33" s="36"/>
      <c r="Q33" s="36"/>
    </row>
    <row r="34" spans="1:17" s="7" customFormat="1" ht="28.5" x14ac:dyDescent="0.25">
      <c r="A34" s="39" t="s">
        <v>441</v>
      </c>
      <c r="B34" s="36"/>
      <c r="C34" s="68" t="s">
        <v>439</v>
      </c>
      <c r="D34" s="35">
        <v>45475</v>
      </c>
      <c r="E34" s="45" t="s">
        <v>399</v>
      </c>
      <c r="F34" s="36" t="s">
        <v>40</v>
      </c>
      <c r="G34" s="92" t="s">
        <v>72</v>
      </c>
      <c r="H34" s="67" t="s">
        <v>144</v>
      </c>
      <c r="I34" s="72" t="s">
        <v>442</v>
      </c>
      <c r="J34" s="36" t="s">
        <v>31</v>
      </c>
      <c r="K34" s="73" t="s">
        <v>121</v>
      </c>
      <c r="L34" s="74" t="s">
        <v>121</v>
      </c>
      <c r="M34" s="63" t="s">
        <v>121</v>
      </c>
      <c r="N34" s="64" t="s">
        <v>121</v>
      </c>
      <c r="O34" s="89" t="s">
        <v>121</v>
      </c>
      <c r="P34" s="36"/>
      <c r="Q34" s="36"/>
    </row>
    <row r="35" spans="1:17" s="7" customFormat="1" ht="28.5" x14ac:dyDescent="0.25">
      <c r="A35" s="39" t="s">
        <v>443</v>
      </c>
      <c r="B35" s="36"/>
      <c r="C35" s="68" t="s">
        <v>349</v>
      </c>
      <c r="D35" s="35">
        <v>45503</v>
      </c>
      <c r="E35" s="45" t="s">
        <v>399</v>
      </c>
      <c r="F35" s="36" t="s">
        <v>40</v>
      </c>
      <c r="G35" s="92" t="s">
        <v>72</v>
      </c>
      <c r="H35" s="67" t="s">
        <v>444</v>
      </c>
      <c r="I35" s="72" t="s">
        <v>445</v>
      </c>
      <c r="J35" s="36" t="s">
        <v>32</v>
      </c>
      <c r="K35" s="73" t="s">
        <v>121</v>
      </c>
      <c r="L35" s="74" t="s">
        <v>121</v>
      </c>
      <c r="M35" s="63" t="s">
        <v>121</v>
      </c>
      <c r="N35" s="64" t="s">
        <v>121</v>
      </c>
      <c r="O35" s="89"/>
      <c r="P35" s="36"/>
      <c r="Q35" s="36"/>
    </row>
    <row r="36" spans="1:17" s="7" customFormat="1" ht="27" x14ac:dyDescent="0.25">
      <c r="A36" s="39" t="s">
        <v>446</v>
      </c>
      <c r="B36" s="36"/>
      <c r="C36" s="68" t="s">
        <v>447</v>
      </c>
      <c r="D36" s="35">
        <v>45449</v>
      </c>
      <c r="E36" s="45" t="s">
        <v>399</v>
      </c>
      <c r="F36" s="45" t="s">
        <v>399</v>
      </c>
      <c r="G36" s="36" t="s">
        <v>284</v>
      </c>
      <c r="H36" s="67" t="s">
        <v>447</v>
      </c>
      <c r="I36" s="72" t="s">
        <v>448</v>
      </c>
      <c r="J36" s="36" t="s">
        <v>31</v>
      </c>
      <c r="K36" s="73" t="s">
        <v>121</v>
      </c>
      <c r="L36" s="74" t="s">
        <v>121</v>
      </c>
      <c r="M36" s="63" t="s">
        <v>121</v>
      </c>
      <c r="N36" s="64" t="s">
        <v>121</v>
      </c>
      <c r="O36" s="89" t="s">
        <v>121</v>
      </c>
      <c r="P36" s="36"/>
      <c r="Q36" s="36"/>
    </row>
    <row r="37" spans="1:17" s="7" customFormat="1" ht="27" x14ac:dyDescent="0.25">
      <c r="A37" s="39" t="s">
        <v>449</v>
      </c>
      <c r="B37" s="36" t="s">
        <v>450</v>
      </c>
      <c r="C37" s="36" t="s">
        <v>140</v>
      </c>
      <c r="D37" s="35">
        <v>45498</v>
      </c>
      <c r="E37" s="88" t="s">
        <v>216</v>
      </c>
      <c r="F37" s="36" t="s">
        <v>27</v>
      </c>
      <c r="G37" s="92" t="s">
        <v>59</v>
      </c>
      <c r="H37" s="67" t="s">
        <v>374</v>
      </c>
      <c r="I37" s="72" t="s">
        <v>451</v>
      </c>
      <c r="J37" s="36" t="s">
        <v>32</v>
      </c>
      <c r="K37" s="90"/>
      <c r="L37" s="36"/>
      <c r="M37" s="36"/>
      <c r="N37" s="36"/>
      <c r="O37" s="37"/>
      <c r="P37" s="37"/>
      <c r="Q37" s="36"/>
    </row>
    <row r="38" spans="1:17" s="7" customFormat="1" ht="27" x14ac:dyDescent="0.25">
      <c r="A38" s="39" t="s">
        <v>452</v>
      </c>
      <c r="B38" s="36"/>
      <c r="C38" s="36" t="s">
        <v>140</v>
      </c>
      <c r="D38" s="35">
        <v>45534</v>
      </c>
      <c r="E38" s="45" t="s">
        <v>399</v>
      </c>
      <c r="F38" s="36" t="s">
        <v>453</v>
      </c>
      <c r="G38" s="92" t="s">
        <v>23</v>
      </c>
      <c r="H38" s="67" t="s">
        <v>374</v>
      </c>
      <c r="I38" s="72" t="s">
        <v>454</v>
      </c>
      <c r="J38" s="36" t="s">
        <v>265</v>
      </c>
      <c r="K38" s="73" t="s">
        <v>121</v>
      </c>
      <c r="L38" s="74" t="s">
        <v>121</v>
      </c>
      <c r="M38" s="63" t="s">
        <v>121</v>
      </c>
      <c r="N38" s="64" t="s">
        <v>121</v>
      </c>
      <c r="O38" s="37"/>
      <c r="P38" s="37"/>
      <c r="Q38" s="36"/>
    </row>
    <row r="39" spans="1:17" s="7" customFormat="1" ht="27" x14ac:dyDescent="0.25">
      <c r="A39" s="39" t="s">
        <v>455</v>
      </c>
      <c r="B39" s="36"/>
      <c r="C39" s="36" t="s">
        <v>456</v>
      </c>
      <c r="D39" s="35">
        <v>45551</v>
      </c>
      <c r="E39" s="88" t="s">
        <v>216</v>
      </c>
      <c r="F39" s="36" t="s">
        <v>27</v>
      </c>
      <c r="G39" s="92" t="s">
        <v>23</v>
      </c>
      <c r="H39" s="82"/>
      <c r="I39" s="72" t="s">
        <v>457</v>
      </c>
      <c r="J39" s="36" t="s">
        <v>265</v>
      </c>
      <c r="K39" s="73" t="s">
        <v>121</v>
      </c>
      <c r="L39" s="74" t="s">
        <v>121</v>
      </c>
      <c r="M39" s="63" t="s">
        <v>121</v>
      </c>
      <c r="N39" s="64" t="s">
        <v>121</v>
      </c>
      <c r="O39" s="37"/>
      <c r="P39" s="37"/>
      <c r="Q39" s="36"/>
    </row>
    <row r="40" spans="1:17" s="7" customFormat="1" ht="57" x14ac:dyDescent="0.25">
      <c r="A40" s="39" t="s">
        <v>458</v>
      </c>
      <c r="B40" s="93" t="s">
        <v>398</v>
      </c>
      <c r="C40" s="68" t="s">
        <v>459</v>
      </c>
      <c r="D40" s="35">
        <v>45523</v>
      </c>
      <c r="E40" s="45" t="s">
        <v>399</v>
      </c>
      <c r="F40" s="36" t="s">
        <v>415</v>
      </c>
      <c r="G40" s="36" t="s">
        <v>460</v>
      </c>
      <c r="H40" s="36"/>
      <c r="I40" s="36" t="s">
        <v>461</v>
      </c>
      <c r="J40" s="36" t="s">
        <v>265</v>
      </c>
      <c r="K40" s="90" t="s">
        <v>462</v>
      </c>
      <c r="L40" s="94" t="s">
        <v>463</v>
      </c>
      <c r="M40" s="36"/>
      <c r="N40" s="36"/>
      <c r="O40" s="37"/>
      <c r="P40" s="37"/>
      <c r="Q40" s="36"/>
    </row>
    <row r="41" spans="1:17" s="7" customFormat="1" ht="28.5" x14ac:dyDescent="0.25">
      <c r="A41" s="39" t="s">
        <v>464</v>
      </c>
      <c r="B41" s="36"/>
      <c r="C41" s="68" t="s">
        <v>349</v>
      </c>
      <c r="D41" s="35">
        <v>45567</v>
      </c>
      <c r="E41" s="45" t="s">
        <v>465</v>
      </c>
      <c r="F41" s="36" t="s">
        <v>27</v>
      </c>
      <c r="G41" s="36" t="s">
        <v>23</v>
      </c>
      <c r="H41" s="36" t="s">
        <v>466</v>
      </c>
      <c r="I41" s="36" t="s">
        <v>467</v>
      </c>
      <c r="J41" s="36" t="s">
        <v>265</v>
      </c>
      <c r="K41" s="73" t="s">
        <v>121</v>
      </c>
      <c r="L41" s="74" t="s">
        <v>121</v>
      </c>
      <c r="M41" s="63" t="s">
        <v>121</v>
      </c>
      <c r="N41" s="64" t="s">
        <v>121</v>
      </c>
      <c r="O41" s="37"/>
      <c r="P41" s="36"/>
      <c r="Q41" s="36"/>
    </row>
    <row r="42" spans="1:17" s="7" customFormat="1" ht="28.5" x14ac:dyDescent="0.25">
      <c r="A42" s="95" t="s">
        <v>468</v>
      </c>
      <c r="B42" s="93" t="s">
        <v>398</v>
      </c>
      <c r="C42" s="83" t="s">
        <v>349</v>
      </c>
      <c r="D42" s="96">
        <v>45567</v>
      </c>
      <c r="E42" s="97" t="s">
        <v>399</v>
      </c>
      <c r="F42" s="93" t="s">
        <v>27</v>
      </c>
      <c r="G42" s="93" t="s">
        <v>284</v>
      </c>
      <c r="H42" s="93" t="s">
        <v>469</v>
      </c>
      <c r="I42" s="93" t="s">
        <v>470</v>
      </c>
      <c r="J42" s="93" t="s">
        <v>265</v>
      </c>
      <c r="K42" s="93"/>
      <c r="L42" s="93"/>
      <c r="M42" s="93"/>
      <c r="N42" s="93"/>
      <c r="O42" s="98"/>
      <c r="P42" s="49"/>
      <c r="Q42" s="99"/>
    </row>
    <row r="43" spans="1:17" ht="71.25" x14ac:dyDescent="0.25">
      <c r="A43" s="39" t="s">
        <v>471</v>
      </c>
      <c r="B43" s="91"/>
      <c r="C43" s="91" t="s">
        <v>472</v>
      </c>
      <c r="D43" s="35">
        <v>45603</v>
      </c>
      <c r="E43" s="35" t="s">
        <v>473</v>
      </c>
      <c r="F43" s="36" t="s">
        <v>453</v>
      </c>
      <c r="G43" s="91" t="s">
        <v>23</v>
      </c>
      <c r="H43" s="100" t="s">
        <v>276</v>
      </c>
      <c r="I43" s="92"/>
      <c r="J43" s="73" t="s">
        <v>121</v>
      </c>
      <c r="K43" s="74" t="s">
        <v>121</v>
      </c>
      <c r="L43" s="63" t="s">
        <v>121</v>
      </c>
      <c r="M43" s="64" t="s">
        <v>121</v>
      </c>
      <c r="N43" s="75" t="s">
        <v>121</v>
      </c>
      <c r="O43" s="92"/>
      <c r="P43" s="92"/>
      <c r="Q43" s="92"/>
    </row>
  </sheetData>
  <autoFilter ref="A6:Q43" xr:uid="{D72151C4-B370-45D1-B29A-2AD328B8E624}">
    <sortState xmlns:xlrd2="http://schemas.microsoft.com/office/spreadsheetml/2017/richdata2" ref="A7:Q43">
      <sortCondition ref="A6:A43"/>
    </sortState>
  </autoFilter>
  <mergeCells count="3">
    <mergeCell ref="A1:Q4"/>
    <mergeCell ref="J5:N5"/>
    <mergeCell ref="O5:Q5"/>
  </mergeCells>
  <hyperlinks>
    <hyperlink ref="A16" r:id="rId1" xr:uid="{B8D200D1-966F-4F64-AB6B-884CAE608816}"/>
    <hyperlink ref="A17" r:id="rId2" xr:uid="{0581A692-3A0F-42E2-9D28-940378F1CA4E}"/>
    <hyperlink ref="A11" r:id="rId3" xr:uid="{FE533A62-B03C-464F-8213-78A7E42412F2}"/>
    <hyperlink ref="A10" r:id="rId4" xr:uid="{BDC1D09B-5578-42D3-BD53-D059A42804EB}"/>
    <hyperlink ref="A9" r:id="rId5" xr:uid="{A5B206CF-D08C-4DD2-B146-0C7404550162}"/>
    <hyperlink ref="A8" r:id="rId6" xr:uid="{FC806ED8-31B8-487F-94ED-6A4966E07DAE}"/>
    <hyperlink ref="A15" r:id="rId7" xr:uid="{915406D2-9742-453C-BE8B-A1E7EA63094A}"/>
    <hyperlink ref="A23" r:id="rId8" xr:uid="{88BF6FE2-D004-4A78-97DF-C5B40DAA982D}"/>
    <hyperlink ref="A29" r:id="rId9" xr:uid="{396597CE-8FD8-4CF0-A635-88F31FB8D4E3}"/>
    <hyperlink ref="A28" r:id="rId10" xr:uid="{55FDBE65-C573-4AE7-8E06-6DACFF96B154}"/>
    <hyperlink ref="A18" r:id="rId11" xr:uid="{CBCF13AD-22C0-41CA-9084-13B7EF0CAF88}"/>
    <hyperlink ref="A32" r:id="rId12" xr:uid="{A7E38C76-F147-4B0B-B7D8-0992DB1E13D7}"/>
    <hyperlink ref="A20" r:id="rId13" xr:uid="{40343FFC-F502-4FDD-9E46-F0941182FDC1}"/>
    <hyperlink ref="A13" r:id="rId14" xr:uid="{CBBE3AD7-CFF8-4A58-A02E-4E78AB1007A2}"/>
    <hyperlink ref="A22" r:id="rId15" xr:uid="{157D2B2B-BA1C-4B56-A37D-0059470B65C6}"/>
    <hyperlink ref="A19" r:id="rId16" xr:uid="{3C3DC936-FDCB-48CD-93CA-99BD5C1AF042}"/>
    <hyperlink ref="A12" r:id="rId17" xr:uid="{B39EBF67-48AA-4A3C-8CBC-8A11B359E8D0}"/>
    <hyperlink ref="A36" r:id="rId18" xr:uid="{774DC0B4-041F-46D4-A4D4-FE5DF2550D4C}"/>
    <hyperlink ref="A31" r:id="rId19" xr:uid="{25DCE834-2EA0-4B91-A63A-8C1C29EAAE03}"/>
    <hyperlink ref="A34" r:id="rId20" xr:uid="{57C893F0-006B-488C-B54F-567440A0DA0F}"/>
    <hyperlink ref="A33" r:id="rId21" xr:uid="{0C969EB8-886A-420E-B99C-46076A506B89}"/>
    <hyperlink ref="A35" r:id="rId22" xr:uid="{256EDF5A-75AE-41EE-AEC7-AAF2FD8DC434}"/>
    <hyperlink ref="A30" r:id="rId23" xr:uid="{F7C20A20-F599-46DE-AB55-43DB1231EE24}"/>
    <hyperlink ref="A24" r:id="rId24" xr:uid="{8A2A3538-0F02-40E7-930A-DB3627E89330}"/>
    <hyperlink ref="A25" r:id="rId25" xr:uid="{C6334906-CE35-41D9-ABE8-CC1F89FCC2E5}"/>
    <hyperlink ref="A14" r:id="rId26" xr:uid="{7E31AB35-138F-411C-8A21-F530F8BBB81F}"/>
    <hyperlink ref="A21" r:id="rId27" xr:uid="{A89B227D-2860-41C0-A094-6C1ACBFAAFCE}"/>
    <hyperlink ref="A37" r:id="rId28" xr:uid="{AEAACDF3-FDEF-4639-BE32-5DADC4238557}"/>
    <hyperlink ref="A39" r:id="rId29" xr:uid="{CA073D10-B8F5-4CC7-BD5E-B5E2E589E177}"/>
    <hyperlink ref="A27" r:id="rId30" xr:uid="{00D95EBE-48AE-4EA9-890D-D63091458756}"/>
    <hyperlink ref="A40" r:id="rId31" xr:uid="{5A92ADE1-E385-4389-917B-B25427A0AB32}"/>
    <hyperlink ref="A26" r:id="rId32" xr:uid="{B63291DD-F809-497A-924D-67E422DBA32D}"/>
    <hyperlink ref="A42" r:id="rId33" display="S24022" xr:uid="{8FE36FC5-F69D-4A4C-8C9A-3BD0E2325B2A}"/>
    <hyperlink ref="A38" r:id="rId34" xr:uid="{77BD1023-9DCE-4556-A753-9131706EACE7}"/>
    <hyperlink ref="A41" r:id="rId35" display="S24022" xr:uid="{0D4CAD88-867A-4D18-B4D5-07767D67F6D4}"/>
    <hyperlink ref="A43" r:id="rId36" xr:uid="{77AE8458-0BD1-4948-9ADD-89D71E0780A5}"/>
  </hyperlinks>
  <pageMargins left="0.7" right="0.7" top="0.75" bottom="0.75" header="0.3" footer="0.3"/>
  <drawing r:id="rId3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7BADF-EEAA-469E-841E-B072051111B8}">
  <sheetPr filterMode="1"/>
  <dimension ref="A1:Y34"/>
  <sheetViews>
    <sheetView zoomScaleNormal="100" workbookViewId="0">
      <pane xSplit="1" ySplit="6" topLeftCell="B16" activePane="bottomRight" state="frozen"/>
      <selection pane="topRight" activeCell="R39" sqref="R39"/>
      <selection pane="bottomLeft" activeCell="R39" sqref="R39"/>
      <selection pane="bottomRight" activeCell="R39" sqref="R39"/>
    </sheetView>
  </sheetViews>
  <sheetFormatPr defaultRowHeight="15" x14ac:dyDescent="0.25"/>
  <cols>
    <col min="3" max="3" width="10.42578125" customWidth="1"/>
    <col min="4" max="4" width="11.28515625" customWidth="1"/>
    <col min="5" max="5" width="9.5703125" customWidth="1"/>
    <col min="7" max="7" width="9.5703125" customWidth="1"/>
    <col min="8" max="8" width="24.5703125" customWidth="1"/>
    <col min="10" max="12" width="10.5703125" customWidth="1"/>
    <col min="15" max="15" width="17.42578125" customWidth="1"/>
    <col min="17" max="17" width="13.5703125" customWidth="1"/>
  </cols>
  <sheetData>
    <row r="1" spans="1:17" s="52" customFormat="1" ht="14.25" x14ac:dyDescent="0.3">
      <c r="A1" s="164"/>
      <c r="B1" s="165"/>
      <c r="C1" s="165"/>
      <c r="D1" s="165"/>
      <c r="E1" s="165"/>
      <c r="F1" s="165"/>
      <c r="G1" s="165"/>
      <c r="H1" s="165"/>
      <c r="I1" s="165"/>
      <c r="J1" s="165"/>
      <c r="K1" s="165"/>
      <c r="L1" s="165"/>
      <c r="M1" s="165"/>
      <c r="N1" s="165"/>
      <c r="O1" s="165"/>
      <c r="P1" s="165"/>
      <c r="Q1" s="165"/>
    </row>
    <row r="2" spans="1:17" s="52" customFormat="1" ht="14.25" x14ac:dyDescent="0.3">
      <c r="A2" s="164"/>
      <c r="B2" s="165"/>
      <c r="C2" s="165"/>
      <c r="D2" s="165"/>
      <c r="E2" s="165"/>
      <c r="F2" s="165"/>
      <c r="G2" s="165"/>
      <c r="H2" s="165"/>
      <c r="I2" s="165"/>
      <c r="J2" s="165"/>
      <c r="K2" s="165"/>
      <c r="L2" s="165"/>
      <c r="M2" s="165"/>
      <c r="N2" s="165"/>
      <c r="O2" s="165"/>
      <c r="P2" s="165"/>
      <c r="Q2" s="165"/>
    </row>
    <row r="3" spans="1:17" s="52" customFormat="1" ht="14.25" x14ac:dyDescent="0.3">
      <c r="A3" s="164"/>
      <c r="B3" s="165"/>
      <c r="C3" s="165"/>
      <c r="D3" s="165"/>
      <c r="E3" s="165"/>
      <c r="F3" s="165"/>
      <c r="G3" s="165"/>
      <c r="H3" s="165"/>
      <c r="I3" s="165"/>
      <c r="J3" s="165"/>
      <c r="K3" s="165"/>
      <c r="L3" s="165"/>
      <c r="M3" s="165"/>
      <c r="N3" s="165"/>
      <c r="O3" s="165"/>
      <c r="P3" s="165"/>
      <c r="Q3" s="165"/>
    </row>
    <row r="4" spans="1:17" s="52" customFormat="1" ht="14.25" x14ac:dyDescent="0.3">
      <c r="A4" s="164"/>
      <c r="B4" s="165"/>
      <c r="C4" s="165"/>
      <c r="D4" s="165"/>
      <c r="E4" s="165"/>
      <c r="F4" s="165"/>
      <c r="G4" s="165"/>
      <c r="H4" s="165"/>
      <c r="I4" s="165"/>
      <c r="J4" s="165"/>
      <c r="K4" s="165"/>
      <c r="L4" s="165"/>
      <c r="M4" s="165"/>
      <c r="N4" s="165"/>
      <c r="O4" s="165"/>
      <c r="P4" s="165"/>
      <c r="Q4" s="165"/>
    </row>
    <row r="5" spans="1:17" s="52" customFormat="1" ht="14.25" x14ac:dyDescent="0.3">
      <c r="A5" s="53"/>
      <c r="B5" s="54"/>
      <c r="C5" s="54"/>
      <c r="D5" s="54" t="s">
        <v>0</v>
      </c>
      <c r="E5" s="55"/>
      <c r="F5" s="56"/>
      <c r="G5" s="54"/>
      <c r="H5" s="57"/>
      <c r="I5" s="57" t="s">
        <v>112</v>
      </c>
      <c r="J5" s="166" t="s">
        <v>107</v>
      </c>
      <c r="K5" s="166"/>
      <c r="L5" s="166"/>
      <c r="M5" s="166"/>
      <c r="N5" s="166"/>
      <c r="O5" s="166" t="s">
        <v>342</v>
      </c>
      <c r="P5" s="166"/>
      <c r="Q5" s="166"/>
    </row>
    <row r="6" spans="1:17" s="52" customFormat="1" ht="57" x14ac:dyDescent="0.3">
      <c r="A6" s="58" t="s">
        <v>108</v>
      </c>
      <c r="B6" s="59" t="s">
        <v>343</v>
      </c>
      <c r="C6" s="59" t="s">
        <v>109</v>
      </c>
      <c r="D6" s="59" t="s">
        <v>4</v>
      </c>
      <c r="E6" s="60" t="s">
        <v>10</v>
      </c>
      <c r="F6" s="60" t="s">
        <v>110</v>
      </c>
      <c r="G6" s="59" t="s">
        <v>5</v>
      </c>
      <c r="H6" s="59" t="s">
        <v>8</v>
      </c>
      <c r="I6" s="59" t="s">
        <v>112</v>
      </c>
      <c r="J6" s="61" t="s">
        <v>344</v>
      </c>
      <c r="K6" s="62" t="s">
        <v>1</v>
      </c>
      <c r="L6" s="63" t="s">
        <v>16</v>
      </c>
      <c r="M6" s="64" t="s">
        <v>345</v>
      </c>
      <c r="N6" s="65" t="s">
        <v>34</v>
      </c>
      <c r="O6" s="66" t="s">
        <v>107</v>
      </c>
      <c r="P6" s="59" t="s">
        <v>346</v>
      </c>
      <c r="Q6" s="66" t="s">
        <v>347</v>
      </c>
    </row>
    <row r="7" spans="1:17" s="7" customFormat="1" ht="213.75" hidden="1" x14ac:dyDescent="0.25">
      <c r="A7" s="101" t="s">
        <v>474</v>
      </c>
      <c r="B7" s="102" t="s">
        <v>475</v>
      </c>
      <c r="C7" s="71" t="s">
        <v>476</v>
      </c>
      <c r="D7" s="103">
        <v>44917</v>
      </c>
      <c r="E7" s="36" t="s">
        <v>350</v>
      </c>
      <c r="F7" s="104" t="s">
        <v>27</v>
      </c>
      <c r="G7" s="103" t="s">
        <v>477</v>
      </c>
      <c r="H7" s="105" t="s">
        <v>478</v>
      </c>
      <c r="I7" s="105"/>
      <c r="J7" s="106">
        <v>44928</v>
      </c>
      <c r="K7" s="107">
        <v>44942</v>
      </c>
      <c r="L7" s="108">
        <v>44963</v>
      </c>
      <c r="M7" s="109" t="s">
        <v>479</v>
      </c>
      <c r="N7" s="110" t="s">
        <v>34</v>
      </c>
      <c r="O7" s="111" t="s">
        <v>480</v>
      </c>
      <c r="P7" s="103" t="s">
        <v>481</v>
      </c>
      <c r="Q7" s="112"/>
    </row>
    <row r="8" spans="1:17" s="3" customFormat="1" ht="57" hidden="1" x14ac:dyDescent="0.25">
      <c r="A8" s="113" t="s">
        <v>482</v>
      </c>
      <c r="B8" s="82"/>
      <c r="C8" s="83" t="s">
        <v>158</v>
      </c>
      <c r="D8" s="84">
        <v>45090</v>
      </c>
      <c r="E8" s="114" t="s">
        <v>483</v>
      </c>
      <c r="F8" s="85" t="s">
        <v>56</v>
      </c>
      <c r="G8" s="114" t="s">
        <v>484</v>
      </c>
      <c r="H8" s="82"/>
      <c r="I8" s="83" t="s">
        <v>265</v>
      </c>
      <c r="J8" s="115" t="s">
        <v>121</v>
      </c>
      <c r="K8" s="74" t="s">
        <v>121</v>
      </c>
      <c r="L8" s="63" t="s">
        <v>121</v>
      </c>
      <c r="M8" s="64" t="s">
        <v>121</v>
      </c>
      <c r="N8" s="75" t="s">
        <v>121</v>
      </c>
      <c r="O8" s="83" t="s">
        <v>485</v>
      </c>
      <c r="P8" s="83"/>
      <c r="Q8" s="82"/>
    </row>
    <row r="9" spans="1:17" s="3" customFormat="1" ht="27" hidden="1" x14ac:dyDescent="0.25">
      <c r="A9" s="77" t="s">
        <v>486</v>
      </c>
      <c r="B9" s="67"/>
      <c r="C9" s="67" t="s">
        <v>158</v>
      </c>
      <c r="D9" s="69">
        <v>45167</v>
      </c>
      <c r="E9" s="70" t="s">
        <v>487</v>
      </c>
      <c r="F9" s="76" t="s">
        <v>27</v>
      </c>
      <c r="G9" s="67" t="s">
        <v>37</v>
      </c>
      <c r="H9" s="72" t="s">
        <v>488</v>
      </c>
      <c r="I9" s="68" t="s">
        <v>265</v>
      </c>
      <c r="J9" s="115" t="s">
        <v>121</v>
      </c>
      <c r="K9" s="74" t="s">
        <v>121</v>
      </c>
      <c r="L9" s="63" t="s">
        <v>121</v>
      </c>
      <c r="M9" s="64" t="s">
        <v>121</v>
      </c>
      <c r="N9" s="75" t="s">
        <v>121</v>
      </c>
      <c r="O9" s="79"/>
      <c r="P9" s="68"/>
    </row>
    <row r="10" spans="1:17" s="3" customFormat="1" ht="42.75" hidden="1" x14ac:dyDescent="0.25">
      <c r="A10" s="113" t="s">
        <v>489</v>
      </c>
      <c r="B10" s="116" t="s">
        <v>398</v>
      </c>
      <c r="C10" s="82" t="s">
        <v>158</v>
      </c>
      <c r="D10" s="84">
        <v>45179</v>
      </c>
      <c r="E10" s="117" t="s">
        <v>350</v>
      </c>
      <c r="F10" s="85" t="s">
        <v>27</v>
      </c>
      <c r="G10" s="82" t="s">
        <v>490</v>
      </c>
      <c r="H10" s="86" t="s">
        <v>491</v>
      </c>
      <c r="I10" s="83" t="s">
        <v>265</v>
      </c>
      <c r="J10" s="80" t="s">
        <v>492</v>
      </c>
      <c r="K10" s="79"/>
      <c r="L10" s="79"/>
      <c r="M10" s="79" t="s">
        <v>121</v>
      </c>
      <c r="N10" s="79"/>
      <c r="O10" s="87"/>
      <c r="P10" s="83"/>
      <c r="Q10" s="82"/>
    </row>
    <row r="11" spans="1:17" s="3" customFormat="1" ht="409.5" hidden="1" x14ac:dyDescent="0.25">
      <c r="A11" s="113" t="s">
        <v>493</v>
      </c>
      <c r="B11" s="118" t="s">
        <v>494</v>
      </c>
      <c r="C11" s="83" t="s">
        <v>349</v>
      </c>
      <c r="D11" s="84">
        <v>44630</v>
      </c>
      <c r="E11" s="97" t="s">
        <v>495</v>
      </c>
      <c r="F11" s="119" t="s">
        <v>27</v>
      </c>
      <c r="G11" s="82" t="s">
        <v>90</v>
      </c>
      <c r="H11" s="82" t="s">
        <v>496</v>
      </c>
      <c r="I11" s="83" t="s">
        <v>497</v>
      </c>
      <c r="J11" s="68" t="s">
        <v>265</v>
      </c>
      <c r="K11" s="80" t="s">
        <v>121</v>
      </c>
      <c r="L11" s="74" t="s">
        <v>121</v>
      </c>
      <c r="M11" s="63" t="s">
        <v>121</v>
      </c>
      <c r="N11" s="64" t="s">
        <v>498</v>
      </c>
      <c r="O11" s="82"/>
      <c r="P11" s="83" t="s">
        <v>499</v>
      </c>
      <c r="Q11" s="82" t="s">
        <v>500</v>
      </c>
    </row>
    <row r="12" spans="1:17" s="3" customFormat="1" ht="409.5" hidden="1" x14ac:dyDescent="0.25">
      <c r="A12" s="113" t="s">
        <v>501</v>
      </c>
      <c r="B12" s="82"/>
      <c r="C12" s="83" t="s">
        <v>349</v>
      </c>
      <c r="D12" s="84">
        <v>44690</v>
      </c>
      <c r="E12" s="45" t="s">
        <v>495</v>
      </c>
      <c r="F12" s="119" t="s">
        <v>27</v>
      </c>
      <c r="G12" s="82" t="s">
        <v>502</v>
      </c>
      <c r="H12" s="68" t="s">
        <v>503</v>
      </c>
      <c r="I12" s="83" t="s">
        <v>265</v>
      </c>
      <c r="J12" s="90" t="s">
        <v>121</v>
      </c>
      <c r="K12" s="74" t="s">
        <v>121</v>
      </c>
      <c r="L12" s="63" t="s">
        <v>121</v>
      </c>
      <c r="M12" s="64" t="s">
        <v>121</v>
      </c>
      <c r="N12" s="75" t="s">
        <v>121</v>
      </c>
      <c r="O12" s="111" t="s">
        <v>504</v>
      </c>
      <c r="P12" s="82"/>
      <c r="Q12" s="85">
        <v>44943</v>
      </c>
    </row>
    <row r="13" spans="1:17" s="3" customFormat="1" ht="199.5" hidden="1" x14ac:dyDescent="0.25">
      <c r="A13" s="113" t="s">
        <v>505</v>
      </c>
      <c r="B13" s="116"/>
      <c r="C13" s="83" t="s">
        <v>349</v>
      </c>
      <c r="D13" s="84"/>
      <c r="E13" s="45" t="s">
        <v>506</v>
      </c>
      <c r="F13" s="119" t="s">
        <v>27</v>
      </c>
      <c r="G13" s="82" t="s">
        <v>507</v>
      </c>
      <c r="H13" s="68" t="s">
        <v>508</v>
      </c>
      <c r="I13" s="83" t="s">
        <v>265</v>
      </c>
      <c r="J13" s="90" t="s">
        <v>121</v>
      </c>
      <c r="K13" s="74" t="s">
        <v>121</v>
      </c>
      <c r="L13" s="63" t="s">
        <v>121</v>
      </c>
      <c r="M13" s="64" t="s">
        <v>121</v>
      </c>
      <c r="N13" s="75" t="s">
        <v>121</v>
      </c>
      <c r="O13" s="83" t="s">
        <v>509</v>
      </c>
      <c r="P13" s="82"/>
      <c r="Q13" s="84">
        <v>44946</v>
      </c>
    </row>
    <row r="14" spans="1:17" s="3" customFormat="1" ht="171" hidden="1" x14ac:dyDescent="0.25">
      <c r="A14" s="113" t="s">
        <v>510</v>
      </c>
      <c r="B14" s="82"/>
      <c r="C14" s="83" t="s">
        <v>349</v>
      </c>
      <c r="D14" s="84">
        <v>44847</v>
      </c>
      <c r="E14" s="45"/>
      <c r="F14" s="120" t="s">
        <v>40</v>
      </c>
      <c r="G14" s="82" t="s">
        <v>90</v>
      </c>
      <c r="H14" s="68" t="s">
        <v>511</v>
      </c>
      <c r="I14" s="83" t="s">
        <v>265</v>
      </c>
      <c r="J14" s="73" t="s">
        <v>121</v>
      </c>
      <c r="K14" s="74" t="s">
        <v>121</v>
      </c>
      <c r="L14" s="63" t="s">
        <v>121</v>
      </c>
      <c r="M14" s="64" t="s">
        <v>121</v>
      </c>
      <c r="N14" s="75" t="s">
        <v>121</v>
      </c>
      <c r="O14" s="83" t="s">
        <v>512</v>
      </c>
      <c r="P14" s="83" t="s">
        <v>513</v>
      </c>
      <c r="Q14" s="85">
        <v>44944</v>
      </c>
    </row>
    <row r="15" spans="1:17" s="3" customFormat="1" ht="71.25" hidden="1" x14ac:dyDescent="0.25">
      <c r="A15" s="113" t="s">
        <v>514</v>
      </c>
      <c r="B15" s="82"/>
      <c r="C15" s="83" t="s">
        <v>349</v>
      </c>
      <c r="D15" s="84">
        <v>44875</v>
      </c>
      <c r="E15" s="45">
        <v>44927</v>
      </c>
      <c r="F15" s="120" t="s">
        <v>40</v>
      </c>
      <c r="G15" s="82" t="s">
        <v>515</v>
      </c>
      <c r="H15" s="68" t="s">
        <v>516</v>
      </c>
      <c r="I15" s="83" t="s">
        <v>265</v>
      </c>
      <c r="J15" s="73" t="s">
        <v>121</v>
      </c>
      <c r="K15" s="74" t="s">
        <v>121</v>
      </c>
      <c r="L15" s="63" t="s">
        <v>121</v>
      </c>
      <c r="M15" s="64" t="s">
        <v>121</v>
      </c>
      <c r="N15" s="121" t="s">
        <v>121</v>
      </c>
      <c r="O15" s="83" t="s">
        <v>517</v>
      </c>
      <c r="P15" s="83"/>
      <c r="Q15" s="85">
        <v>44944</v>
      </c>
    </row>
    <row r="16" spans="1:17" s="3" customFormat="1" ht="114" x14ac:dyDescent="0.25">
      <c r="A16" s="39" t="s">
        <v>518</v>
      </c>
      <c r="B16" s="67"/>
      <c r="C16" s="68" t="s">
        <v>349</v>
      </c>
      <c r="D16" s="69">
        <v>44900</v>
      </c>
      <c r="E16" s="70" t="s">
        <v>350</v>
      </c>
      <c r="F16" s="71" t="s">
        <v>27</v>
      </c>
      <c r="G16" s="67" t="s">
        <v>284</v>
      </c>
      <c r="H16" s="72" t="s">
        <v>519</v>
      </c>
      <c r="I16" s="68" t="s">
        <v>265</v>
      </c>
      <c r="J16" s="73" t="s">
        <v>121</v>
      </c>
      <c r="K16" s="74" t="s">
        <v>121</v>
      </c>
      <c r="L16" s="63" t="s">
        <v>121</v>
      </c>
      <c r="M16" s="64" t="s">
        <v>121</v>
      </c>
      <c r="N16" s="75" t="s">
        <v>121</v>
      </c>
      <c r="O16" s="68" t="s">
        <v>520</v>
      </c>
      <c r="P16" s="68"/>
      <c r="Q16" s="76">
        <v>44956</v>
      </c>
    </row>
    <row r="17" spans="1:17" s="3" customFormat="1" ht="114" x14ac:dyDescent="0.25">
      <c r="A17" s="39" t="s">
        <v>521</v>
      </c>
      <c r="B17" s="67"/>
      <c r="C17" s="68" t="s">
        <v>349</v>
      </c>
      <c r="D17" s="69">
        <v>44900</v>
      </c>
      <c r="E17" s="70" t="s">
        <v>350</v>
      </c>
      <c r="F17" s="71" t="s">
        <v>27</v>
      </c>
      <c r="G17" s="67" t="s">
        <v>284</v>
      </c>
      <c r="H17" s="72" t="s">
        <v>522</v>
      </c>
      <c r="I17" s="68" t="s">
        <v>265</v>
      </c>
      <c r="J17" s="73" t="s">
        <v>121</v>
      </c>
      <c r="K17" s="74" t="s">
        <v>121</v>
      </c>
      <c r="L17" s="63" t="s">
        <v>121</v>
      </c>
      <c r="M17" s="64" t="s">
        <v>121</v>
      </c>
      <c r="N17" s="75" t="s">
        <v>121</v>
      </c>
      <c r="O17" s="68" t="s">
        <v>520</v>
      </c>
      <c r="P17" s="68"/>
      <c r="Q17" s="76">
        <v>44956</v>
      </c>
    </row>
    <row r="18" spans="1:17" s="3" customFormat="1" ht="156.75" hidden="1" x14ac:dyDescent="0.25">
      <c r="A18" s="77" t="s">
        <v>523</v>
      </c>
      <c r="B18" s="67"/>
      <c r="C18" s="68" t="s">
        <v>349</v>
      </c>
      <c r="D18" s="69">
        <v>44774</v>
      </c>
      <c r="E18" s="70" t="s">
        <v>350</v>
      </c>
      <c r="F18" s="76" t="s">
        <v>40</v>
      </c>
      <c r="G18" s="67" t="s">
        <v>23</v>
      </c>
      <c r="H18" s="72" t="s">
        <v>524</v>
      </c>
      <c r="I18" s="68" t="s">
        <v>265</v>
      </c>
      <c r="J18" s="80" t="s">
        <v>121</v>
      </c>
      <c r="K18" s="74" t="s">
        <v>121</v>
      </c>
      <c r="L18" s="63" t="s">
        <v>525</v>
      </c>
      <c r="M18" s="79" t="s">
        <v>121</v>
      </c>
      <c r="N18" s="79"/>
      <c r="O18" s="68" t="s">
        <v>526</v>
      </c>
      <c r="P18" s="68"/>
      <c r="Q18" s="69">
        <v>44973</v>
      </c>
    </row>
    <row r="19" spans="1:17" s="3" customFormat="1" ht="54" hidden="1" x14ac:dyDescent="0.25">
      <c r="A19" s="39" t="s">
        <v>527</v>
      </c>
      <c r="B19" s="67"/>
      <c r="C19" s="83" t="s">
        <v>349</v>
      </c>
      <c r="D19" s="84">
        <v>44774</v>
      </c>
      <c r="E19" s="117" t="s">
        <v>350</v>
      </c>
      <c r="F19" s="122" t="s">
        <v>528</v>
      </c>
      <c r="G19" s="82" t="s">
        <v>23</v>
      </c>
      <c r="H19" s="86" t="s">
        <v>529</v>
      </c>
      <c r="I19" s="83" t="s">
        <v>265</v>
      </c>
      <c r="J19" s="123" t="s">
        <v>121</v>
      </c>
      <c r="K19" s="74" t="s">
        <v>121</v>
      </c>
      <c r="L19" s="63" t="s">
        <v>121</v>
      </c>
      <c r="M19" s="64" t="s">
        <v>121</v>
      </c>
      <c r="N19" s="75" t="s">
        <v>121</v>
      </c>
      <c r="O19" s="85" t="s">
        <v>530</v>
      </c>
      <c r="P19" s="83"/>
      <c r="Q19" s="85">
        <v>44953</v>
      </c>
    </row>
    <row r="20" spans="1:17" s="3" customFormat="1" ht="185.25" hidden="1" x14ac:dyDescent="0.25">
      <c r="A20" s="39" t="s">
        <v>531</v>
      </c>
      <c r="B20" s="82" t="s">
        <v>398</v>
      </c>
      <c r="C20" s="83" t="s">
        <v>349</v>
      </c>
      <c r="D20" s="84">
        <v>44949</v>
      </c>
      <c r="E20" s="117" t="s">
        <v>350</v>
      </c>
      <c r="F20" s="111" t="s">
        <v>27</v>
      </c>
      <c r="G20" s="82" t="s">
        <v>532</v>
      </c>
      <c r="H20" s="72" t="s">
        <v>533</v>
      </c>
      <c r="I20" s="83" t="s">
        <v>265</v>
      </c>
      <c r="J20" s="124" t="s">
        <v>121</v>
      </c>
      <c r="K20" s="74" t="s">
        <v>121</v>
      </c>
      <c r="L20" s="63" t="s">
        <v>534</v>
      </c>
      <c r="M20" s="79" t="s">
        <v>121</v>
      </c>
      <c r="N20" s="79"/>
      <c r="O20" s="83" t="s">
        <v>535</v>
      </c>
      <c r="P20" s="68"/>
      <c r="Q20" s="67"/>
    </row>
    <row r="21" spans="1:17" s="3" customFormat="1" ht="114" x14ac:dyDescent="0.25">
      <c r="A21" s="39" t="s">
        <v>536</v>
      </c>
      <c r="B21" s="82"/>
      <c r="C21" s="83" t="s">
        <v>349</v>
      </c>
      <c r="D21" s="84">
        <v>44978</v>
      </c>
      <c r="E21" s="117" t="s">
        <v>350</v>
      </c>
      <c r="F21" s="85" t="s">
        <v>27</v>
      </c>
      <c r="G21" s="82" t="s">
        <v>284</v>
      </c>
      <c r="H21" s="72" t="s">
        <v>537</v>
      </c>
      <c r="I21" s="83" t="s">
        <v>265</v>
      </c>
      <c r="J21" s="123" t="s">
        <v>121</v>
      </c>
      <c r="K21" s="74" t="s">
        <v>121</v>
      </c>
      <c r="L21" s="63" t="s">
        <v>121</v>
      </c>
      <c r="M21" s="64" t="s">
        <v>121</v>
      </c>
      <c r="N21" s="75" t="s">
        <v>121</v>
      </c>
      <c r="O21" s="83" t="s">
        <v>538</v>
      </c>
      <c r="P21" s="69">
        <v>44979</v>
      </c>
      <c r="Q21" s="76">
        <v>45000</v>
      </c>
    </row>
    <row r="22" spans="1:17" s="3" customFormat="1" ht="114" hidden="1" x14ac:dyDescent="0.25">
      <c r="A22" s="77" t="s">
        <v>539</v>
      </c>
      <c r="B22" s="67"/>
      <c r="C22" s="68" t="s">
        <v>349</v>
      </c>
      <c r="D22" s="69">
        <v>44916</v>
      </c>
      <c r="E22" s="70" t="s">
        <v>350</v>
      </c>
      <c r="F22" s="76" t="s">
        <v>27</v>
      </c>
      <c r="G22" s="67" t="s">
        <v>23</v>
      </c>
      <c r="H22" s="72" t="s">
        <v>540</v>
      </c>
      <c r="I22" s="68" t="s">
        <v>265</v>
      </c>
      <c r="J22" s="123" t="s">
        <v>121</v>
      </c>
      <c r="K22" s="74" t="s">
        <v>121</v>
      </c>
      <c r="L22" s="63" t="s">
        <v>121</v>
      </c>
      <c r="M22" s="64" t="s">
        <v>121</v>
      </c>
      <c r="N22" s="75" t="s">
        <v>121</v>
      </c>
      <c r="O22" s="83" t="s">
        <v>541</v>
      </c>
      <c r="P22" s="68"/>
      <c r="Q22" s="67"/>
    </row>
    <row r="23" spans="1:17" s="3" customFormat="1" ht="71.25" hidden="1" x14ac:dyDescent="0.25">
      <c r="A23" s="77" t="s">
        <v>542</v>
      </c>
      <c r="B23" s="67" t="s">
        <v>543</v>
      </c>
      <c r="C23" s="68" t="s">
        <v>349</v>
      </c>
      <c r="D23" s="69">
        <v>44998</v>
      </c>
      <c r="E23" s="70" t="s">
        <v>350</v>
      </c>
      <c r="F23" s="76" t="s">
        <v>27</v>
      </c>
      <c r="G23" s="67" t="s">
        <v>544</v>
      </c>
      <c r="H23" s="72" t="s">
        <v>545</v>
      </c>
      <c r="I23" s="68" t="s">
        <v>265</v>
      </c>
      <c r="J23" s="115" t="s">
        <v>121</v>
      </c>
      <c r="K23" s="74" t="s">
        <v>121</v>
      </c>
      <c r="L23" s="63" t="s">
        <v>121</v>
      </c>
      <c r="M23" s="64" t="s">
        <v>121</v>
      </c>
      <c r="N23" s="75" t="s">
        <v>121</v>
      </c>
      <c r="O23" s="68" t="s">
        <v>546</v>
      </c>
      <c r="P23" s="68"/>
      <c r="Q23" s="67"/>
    </row>
    <row r="24" spans="1:17" s="3" customFormat="1" ht="57" x14ac:dyDescent="0.25">
      <c r="A24" s="77" t="s">
        <v>547</v>
      </c>
      <c r="B24" s="67"/>
      <c r="C24" s="68" t="s">
        <v>349</v>
      </c>
      <c r="D24" s="69">
        <v>45015</v>
      </c>
      <c r="E24" s="70" t="s">
        <v>350</v>
      </c>
      <c r="F24" s="76" t="s">
        <v>27</v>
      </c>
      <c r="G24" s="67" t="s">
        <v>284</v>
      </c>
      <c r="H24" s="72" t="s">
        <v>548</v>
      </c>
      <c r="I24" s="68" t="s">
        <v>265</v>
      </c>
      <c r="J24" s="90" t="s">
        <v>121</v>
      </c>
      <c r="K24" s="74" t="s">
        <v>121</v>
      </c>
      <c r="L24" s="63" t="s">
        <v>121</v>
      </c>
      <c r="M24" s="64" t="s">
        <v>121</v>
      </c>
      <c r="N24" s="75" t="s">
        <v>121</v>
      </c>
      <c r="O24" s="68" t="s">
        <v>549</v>
      </c>
      <c r="P24" s="79" t="s">
        <v>121</v>
      </c>
      <c r="Q24" s="79"/>
    </row>
    <row r="25" spans="1:17" s="3" customFormat="1" ht="171" x14ac:dyDescent="0.25">
      <c r="A25" s="77" t="s">
        <v>550</v>
      </c>
      <c r="B25" s="125" t="s">
        <v>551</v>
      </c>
      <c r="C25" s="68" t="s">
        <v>349</v>
      </c>
      <c r="D25" s="69">
        <v>45015</v>
      </c>
      <c r="E25" s="70" t="s">
        <v>350</v>
      </c>
      <c r="F25" s="76" t="s">
        <v>27</v>
      </c>
      <c r="G25" s="67" t="s">
        <v>284</v>
      </c>
      <c r="H25" s="72" t="s">
        <v>552</v>
      </c>
      <c r="I25" s="68" t="s">
        <v>265</v>
      </c>
      <c r="J25" s="90" t="s">
        <v>121</v>
      </c>
      <c r="K25" s="74" t="s">
        <v>121</v>
      </c>
      <c r="L25" s="63" t="s">
        <v>121</v>
      </c>
      <c r="M25" s="79"/>
      <c r="N25" s="79"/>
      <c r="O25" s="83" t="s">
        <v>553</v>
      </c>
      <c r="P25" s="79" t="s">
        <v>121</v>
      </c>
      <c r="Q25" s="79"/>
    </row>
    <row r="26" spans="1:17" s="3" customFormat="1" ht="42.75" hidden="1" x14ac:dyDescent="0.25">
      <c r="A26" s="77" t="s">
        <v>554</v>
      </c>
      <c r="B26" s="125" t="s">
        <v>551</v>
      </c>
      <c r="C26" s="68" t="s">
        <v>349</v>
      </c>
      <c r="D26" s="69">
        <v>45021</v>
      </c>
      <c r="E26" s="70" t="s">
        <v>350</v>
      </c>
      <c r="F26" s="76" t="s">
        <v>27</v>
      </c>
      <c r="G26" s="67" t="s">
        <v>304</v>
      </c>
      <c r="H26" s="72" t="s">
        <v>555</v>
      </c>
      <c r="I26" s="68" t="s">
        <v>265</v>
      </c>
      <c r="J26" s="80" t="s">
        <v>121</v>
      </c>
      <c r="K26" s="74" t="s">
        <v>121</v>
      </c>
      <c r="L26" s="79"/>
      <c r="M26" s="79" t="s">
        <v>121</v>
      </c>
      <c r="N26" s="79"/>
      <c r="O26" s="83" t="s">
        <v>556</v>
      </c>
      <c r="P26" s="79" t="s">
        <v>121</v>
      </c>
      <c r="Q26" s="79"/>
    </row>
    <row r="27" spans="1:17" s="3" customFormat="1" ht="42.75" hidden="1" x14ac:dyDescent="0.25">
      <c r="A27" s="77" t="s">
        <v>557</v>
      </c>
      <c r="B27" s="125" t="s">
        <v>551</v>
      </c>
      <c r="C27" s="68" t="s">
        <v>349</v>
      </c>
      <c r="D27" s="69">
        <v>45022</v>
      </c>
      <c r="E27" s="70" t="s">
        <v>350</v>
      </c>
      <c r="F27" s="76" t="s">
        <v>40</v>
      </c>
      <c r="G27" s="67" t="s">
        <v>558</v>
      </c>
      <c r="H27" s="72" t="s">
        <v>559</v>
      </c>
      <c r="I27" s="68" t="s">
        <v>265</v>
      </c>
      <c r="J27" s="80" t="s">
        <v>560</v>
      </c>
      <c r="K27" s="74" t="s">
        <v>121</v>
      </c>
      <c r="L27" s="79"/>
      <c r="M27" s="79" t="s">
        <v>121</v>
      </c>
      <c r="N27" s="79"/>
      <c r="O27" s="68"/>
      <c r="P27" s="79" t="s">
        <v>121</v>
      </c>
      <c r="Q27" s="79"/>
    </row>
    <row r="28" spans="1:17" s="3" customFormat="1" ht="40.5" hidden="1" x14ac:dyDescent="0.25">
      <c r="A28" s="77" t="s">
        <v>561</v>
      </c>
      <c r="B28" s="67"/>
      <c r="C28" s="68" t="s">
        <v>349</v>
      </c>
      <c r="D28" s="69">
        <v>45022</v>
      </c>
      <c r="E28" s="70" t="s">
        <v>350</v>
      </c>
      <c r="F28" s="76" t="s">
        <v>40</v>
      </c>
      <c r="G28" s="67" t="s">
        <v>562</v>
      </c>
      <c r="H28" s="72" t="s">
        <v>563</v>
      </c>
      <c r="I28" s="68" t="s">
        <v>265</v>
      </c>
      <c r="J28" s="115" t="s">
        <v>121</v>
      </c>
      <c r="K28" s="74" t="s">
        <v>121</v>
      </c>
      <c r="L28" s="63" t="s">
        <v>121</v>
      </c>
      <c r="M28" s="64" t="s">
        <v>121</v>
      </c>
      <c r="N28" s="75" t="s">
        <v>121</v>
      </c>
      <c r="O28" s="68"/>
      <c r="P28" s="79" t="s">
        <v>121</v>
      </c>
      <c r="Q28" s="79"/>
    </row>
    <row r="29" spans="1:17" s="3" customFormat="1" ht="85.5" hidden="1" x14ac:dyDescent="0.25">
      <c r="A29" s="77" t="s">
        <v>564</v>
      </c>
      <c r="B29" s="125" t="s">
        <v>551</v>
      </c>
      <c r="C29" s="68" t="s">
        <v>565</v>
      </c>
      <c r="D29" s="69">
        <v>45019</v>
      </c>
      <c r="E29" s="70" t="s">
        <v>350</v>
      </c>
      <c r="F29" s="76" t="s">
        <v>27</v>
      </c>
      <c r="G29" s="67" t="s">
        <v>72</v>
      </c>
      <c r="H29" s="72" t="s">
        <v>566</v>
      </c>
      <c r="I29" s="68" t="s">
        <v>265</v>
      </c>
      <c r="J29" s="80" t="s">
        <v>567</v>
      </c>
      <c r="K29" s="74" t="s">
        <v>121</v>
      </c>
      <c r="L29" s="79"/>
      <c r="M29" s="79" t="s">
        <v>121</v>
      </c>
      <c r="N29" s="79"/>
      <c r="O29" s="68" t="s">
        <v>568</v>
      </c>
      <c r="P29" s="68"/>
      <c r="Q29" s="67"/>
    </row>
    <row r="30" spans="1:17" s="3" customFormat="1" ht="40.5" x14ac:dyDescent="0.25">
      <c r="A30" s="39" t="s">
        <v>569</v>
      </c>
      <c r="B30" s="125" t="s">
        <v>551</v>
      </c>
      <c r="C30" s="68" t="s">
        <v>384</v>
      </c>
      <c r="D30" s="69">
        <v>45112</v>
      </c>
      <c r="E30" s="70" t="s">
        <v>350</v>
      </c>
      <c r="F30" s="76" t="s">
        <v>27</v>
      </c>
      <c r="G30" s="67" t="s">
        <v>284</v>
      </c>
      <c r="H30" s="72" t="s">
        <v>387</v>
      </c>
      <c r="I30" s="68"/>
      <c r="J30" s="80" t="s">
        <v>121</v>
      </c>
      <c r="K30" s="79"/>
      <c r="L30" s="79"/>
      <c r="M30" s="79"/>
      <c r="N30" s="79"/>
      <c r="O30" s="68"/>
      <c r="P30" s="68"/>
      <c r="Q30" s="67"/>
    </row>
    <row r="31" spans="1:17" s="7" customFormat="1" ht="40.5" hidden="1" x14ac:dyDescent="0.25">
      <c r="A31" s="77" t="s">
        <v>570</v>
      </c>
      <c r="B31" s="67" t="s">
        <v>571</v>
      </c>
      <c r="C31" s="68" t="s">
        <v>349</v>
      </c>
      <c r="D31" s="69">
        <v>45112</v>
      </c>
      <c r="E31" s="70" t="s">
        <v>350</v>
      </c>
      <c r="F31" s="76" t="s">
        <v>40</v>
      </c>
      <c r="G31" s="67" t="s">
        <v>304</v>
      </c>
      <c r="H31" s="72" t="s">
        <v>572</v>
      </c>
      <c r="I31" s="68"/>
      <c r="J31" s="80"/>
      <c r="K31" s="79"/>
      <c r="L31" s="79"/>
      <c r="M31" s="79"/>
      <c r="N31" s="79"/>
      <c r="O31" s="68"/>
      <c r="P31" s="68"/>
      <c r="Q31" s="67"/>
    </row>
    <row r="32" spans="1:17" s="3" customFormat="1" ht="85.5" hidden="1" x14ac:dyDescent="0.25">
      <c r="A32" s="77" t="s">
        <v>573</v>
      </c>
      <c r="B32" s="67"/>
      <c r="C32" s="68" t="s">
        <v>574</v>
      </c>
      <c r="D32" s="69">
        <v>45133</v>
      </c>
      <c r="E32" s="70" t="s">
        <v>350</v>
      </c>
      <c r="F32" s="76" t="s">
        <v>27</v>
      </c>
      <c r="G32" s="67" t="s">
        <v>72</v>
      </c>
      <c r="H32" s="72" t="s">
        <v>566</v>
      </c>
      <c r="I32" s="68" t="s">
        <v>265</v>
      </c>
      <c r="J32" s="80" t="s">
        <v>567</v>
      </c>
      <c r="K32" s="79" t="s">
        <v>575</v>
      </c>
      <c r="L32" s="79"/>
      <c r="M32" s="79" t="s">
        <v>121</v>
      </c>
      <c r="N32" s="79"/>
      <c r="O32" s="68" t="s">
        <v>568</v>
      </c>
      <c r="P32" s="68"/>
      <c r="Q32" s="67"/>
    </row>
    <row r="33" spans="1:25" s="7" customFormat="1" ht="85.5" hidden="1" x14ac:dyDescent="0.25">
      <c r="A33" s="77" t="s">
        <v>576</v>
      </c>
      <c r="B33" s="36"/>
      <c r="C33" s="36" t="s">
        <v>275</v>
      </c>
      <c r="D33" s="69">
        <v>45217</v>
      </c>
      <c r="E33" s="70" t="s">
        <v>350</v>
      </c>
      <c r="F33" s="76" t="s">
        <v>27</v>
      </c>
      <c r="G33" s="36" t="s">
        <v>23</v>
      </c>
      <c r="H33" s="72" t="s">
        <v>577</v>
      </c>
      <c r="I33" s="36" t="s">
        <v>578</v>
      </c>
      <c r="J33" s="36"/>
      <c r="K33" s="36"/>
      <c r="L33" s="36"/>
      <c r="M33" s="64" t="s">
        <v>121</v>
      </c>
      <c r="N33" s="75" t="s">
        <v>121</v>
      </c>
      <c r="O33" s="68" t="s">
        <v>579</v>
      </c>
      <c r="P33" s="36"/>
      <c r="Q33" s="36"/>
    </row>
    <row r="34" spans="1:25" s="67" customFormat="1" ht="42.75" hidden="1" x14ac:dyDescent="0.25">
      <c r="A34" s="126" t="s">
        <v>580</v>
      </c>
      <c r="B34" s="36"/>
      <c r="C34" s="36" t="s">
        <v>275</v>
      </c>
      <c r="D34" s="35"/>
      <c r="E34" s="45" t="s">
        <v>350</v>
      </c>
      <c r="F34" s="36" t="s">
        <v>27</v>
      </c>
      <c r="G34" s="36" t="s">
        <v>23</v>
      </c>
      <c r="H34" s="72" t="s">
        <v>581</v>
      </c>
      <c r="I34" s="36" t="s">
        <v>578</v>
      </c>
      <c r="J34" s="36"/>
      <c r="K34" s="36"/>
      <c r="L34" s="36"/>
      <c r="M34" s="64" t="s">
        <v>121</v>
      </c>
      <c r="N34" s="75" t="s">
        <v>121</v>
      </c>
      <c r="O34" s="68" t="s">
        <v>582</v>
      </c>
      <c r="P34" s="93"/>
      <c r="Q34" s="36"/>
      <c r="S34" s="76">
        <v>44713</v>
      </c>
      <c r="T34" s="76"/>
      <c r="U34" s="76"/>
      <c r="V34" s="76"/>
      <c r="W34" s="76"/>
      <c r="Y34" s="127"/>
    </row>
  </sheetData>
  <autoFilter ref="A6:Q34" xr:uid="{D7FDA1BF-11D5-4D35-B49D-6B50485CAB9D}">
    <filterColumn colId="6">
      <filters>
        <filter val="VGZ"/>
      </filters>
    </filterColumn>
    <sortState xmlns:xlrd2="http://schemas.microsoft.com/office/spreadsheetml/2017/richdata2" ref="A7:Q34">
      <sortCondition ref="A6"/>
    </sortState>
  </autoFilter>
  <mergeCells count="3">
    <mergeCell ref="A1:Q4"/>
    <mergeCell ref="J5:N5"/>
    <mergeCell ref="O5:Q5"/>
  </mergeCells>
  <conditionalFormatting sqref="B34">
    <cfRule type="cellIs" dxfId="2" priority="1" stopIfTrue="1" operator="equal">
      <formula>"RfC openstaand"</formula>
    </cfRule>
    <cfRule type="cellIs" dxfId="1" priority="2" stopIfTrue="1" operator="equal">
      <formula>"RfC toegewezen"</formula>
    </cfRule>
    <cfRule type="cellIs" dxfId="0" priority="3" stopIfTrue="1" operator="equal">
      <formula>"RfC afgewezen"</formula>
    </cfRule>
  </conditionalFormatting>
  <hyperlinks>
    <hyperlink ref="A14" r:id="rId1" xr:uid="{F00F8BCF-3681-4704-AC35-310619954206}"/>
    <hyperlink ref="A15" r:id="rId2" xr:uid="{B9DEB018-84A0-48ED-84B5-BD4725D6AE00}"/>
    <hyperlink ref="A12" r:id="rId3" xr:uid="{EC72AB7E-EB93-48BF-BD9F-C57FACCCE96E}"/>
    <hyperlink ref="A13" r:id="rId4" xr:uid="{C8DF0679-8B69-4F00-A8CC-59CF915A2DE9}"/>
    <hyperlink ref="A19" r:id="rId5" xr:uid="{D52DB8D4-6BD7-477D-B710-34DC11DDBF6B}"/>
    <hyperlink ref="A17" r:id="rId6" xr:uid="{B266F182-FB94-4E76-80EF-BBBC065B419E}"/>
    <hyperlink ref="A16" r:id="rId7" xr:uid="{1507FE00-9315-4718-8624-7DAD7C51DD0C}"/>
    <hyperlink ref="A18" r:id="rId8" xr:uid="{09BE44BA-713D-4761-99E7-619711965AC9}"/>
    <hyperlink ref="A21" r:id="rId9" xr:uid="{E0A4F5C5-EB7B-4F47-ACEE-600A663CA095}"/>
    <hyperlink ref="A22" r:id="rId10" xr:uid="{623968BB-06BB-4A43-976B-BD05EDDA3DCD}"/>
    <hyperlink ref="A20" r:id="rId11" xr:uid="{593E09C7-77CF-4DBC-932B-7DD9746BFD2A}"/>
    <hyperlink ref="A7" r:id="rId12" xr:uid="{F24126CA-4306-458F-80F6-BD71754A22CE}"/>
    <hyperlink ref="A23" r:id="rId13" xr:uid="{A0FE014D-9BBD-4040-B4F3-4C09505020DA}"/>
    <hyperlink ref="A25" r:id="rId14" xr:uid="{9678A143-EC05-4FB4-97CB-C5614BC32132}"/>
    <hyperlink ref="A28" r:id="rId15" xr:uid="{DD7BE318-7B0B-4B9D-916D-76AC0290802E}"/>
    <hyperlink ref="A24" r:id="rId16" xr:uid="{E30C522A-010C-45C5-9790-5AF4276BEA11}"/>
    <hyperlink ref="A8" r:id="rId17" xr:uid="{1F59E26C-EA4A-4D89-8A88-96D6F0841962}"/>
    <hyperlink ref="A26" r:id="rId18" xr:uid="{0C6B0741-F782-45CC-9A79-6ED6439F9D6D}"/>
    <hyperlink ref="A27" r:id="rId19" xr:uid="{F2FBC05D-46F5-4B97-A688-04089A0A3D1D}"/>
    <hyperlink ref="A29" r:id="rId20" xr:uid="{4623451F-A6CE-4656-9FDC-79AB9EFFB532}"/>
    <hyperlink ref="A10" r:id="rId21" xr:uid="{DC684442-EFDD-40DE-8525-F90BF834FF52}"/>
    <hyperlink ref="A9" r:id="rId22" xr:uid="{201098DD-B31A-4BEF-AC47-E7A5DC92E057}"/>
    <hyperlink ref="A32" r:id="rId23" xr:uid="{0F809572-0951-4B19-B7E2-C063D4DE74F4}"/>
    <hyperlink ref="A11" r:id="rId24" xr:uid="{EF728F79-04BB-4540-9930-C9F12561F642}"/>
  </hyperlinks>
  <pageMargins left="0.7" right="0.7" top="0.75" bottom="0.75" header="0.3" footer="0.3"/>
  <pageSetup paperSize="9" orientation="portrait" r:id="rId25"/>
  <drawing r:id="rId2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5099C-6814-498E-BC1C-BA04D46C87AA}">
  <dimension ref="A1:AD56"/>
  <sheetViews>
    <sheetView topLeftCell="A20" workbookViewId="0">
      <selection activeCell="Q15" sqref="Q15"/>
    </sheetView>
  </sheetViews>
  <sheetFormatPr defaultRowHeight="15" x14ac:dyDescent="0.25"/>
  <cols>
    <col min="1" max="1" width="22.5703125" style="9" customWidth="1"/>
    <col min="2" max="2" width="19.85546875" customWidth="1"/>
    <col min="3" max="3" width="12.5703125" customWidth="1"/>
    <col min="6" max="6" width="12.28515625" bestFit="1" customWidth="1"/>
    <col min="7" max="8" width="10.140625" style="9" bestFit="1" customWidth="1"/>
    <col min="9" max="10" width="32.140625" style="9" bestFit="1" customWidth="1"/>
    <col min="11" max="11" width="2.85546875" style="9" bestFit="1" customWidth="1"/>
    <col min="12" max="12" width="22.85546875" style="9" customWidth="1"/>
    <col min="13" max="13" width="10.140625" style="9" bestFit="1" customWidth="1"/>
    <col min="14" max="14" width="10.140625" bestFit="1" customWidth="1"/>
    <col min="15" max="15" width="23.140625" customWidth="1"/>
    <col min="16" max="16" width="10.140625" customWidth="1"/>
    <col min="17" max="17" width="19.140625" bestFit="1" customWidth="1"/>
    <col min="18" max="21" width="19.140625" customWidth="1"/>
    <col min="22" max="22" width="10.85546875" customWidth="1"/>
    <col min="25" max="25" width="9.140625" bestFit="1" customWidth="1"/>
    <col min="28" max="28" width="13.85546875" customWidth="1"/>
  </cols>
  <sheetData>
    <row r="1" spans="1:30" ht="29.1" customHeight="1" x14ac:dyDescent="0.25">
      <c r="A1" s="16" t="s">
        <v>583</v>
      </c>
      <c r="B1" s="14" t="s">
        <v>584</v>
      </c>
      <c r="C1" s="14"/>
      <c r="G1"/>
      <c r="H1"/>
      <c r="I1" s="9" t="s">
        <v>585</v>
      </c>
      <c r="J1" s="9" t="s">
        <v>585</v>
      </c>
      <c r="K1"/>
      <c r="L1" t="s">
        <v>586</v>
      </c>
      <c r="M1"/>
      <c r="O1" t="s">
        <v>587</v>
      </c>
      <c r="Q1" t="s">
        <v>588</v>
      </c>
      <c r="S1" t="s">
        <v>9</v>
      </c>
      <c r="U1" t="s">
        <v>11</v>
      </c>
      <c r="W1" t="s">
        <v>110</v>
      </c>
      <c r="Z1" t="s">
        <v>15</v>
      </c>
      <c r="AB1" s="14" t="s">
        <v>109</v>
      </c>
      <c r="AD1" t="s">
        <v>115</v>
      </c>
    </row>
    <row r="2" spans="1:30" x14ac:dyDescent="0.25">
      <c r="B2" s="9">
        <v>45294</v>
      </c>
      <c r="C2" s="9">
        <f>B2+14</f>
        <v>45308</v>
      </c>
      <c r="I2" s="9" t="str">
        <f t="shared" ref="I2:I13" si="0">"Sprint "&amp;K2&amp;" ("&amp;(TEXT(M2,"dd-mm-jjjj")&amp;" t/m "&amp;TEXT(N2,"dd-mm-jjjj")&amp;")")</f>
        <v>Sprint 1 (29-12-2025 t/m 11-01-2026)</v>
      </c>
      <c r="J2" s="9" t="str">
        <f t="shared" ref="J2:J14" si="1">(TEXT(M2,"dd-mm-jjjj")&amp;" t/m "&amp;TEXT(N2,"dd-mm-jjjj"))</f>
        <v>29-12-2025 t/m 11-01-2026</v>
      </c>
      <c r="K2">
        <v>1</v>
      </c>
      <c r="L2" t="str">
        <f t="shared" ref="L2:L40" si="2">"Week"&amp;" "&amp;K2&amp;"/ "&amp;K2+1&amp;" - "&amp;(YEAR(N2))</f>
        <v>Week 1/ 2 - 2026</v>
      </c>
      <c r="M2" s="9">
        <v>46020</v>
      </c>
      <c r="N2" s="9">
        <v>46033</v>
      </c>
      <c r="O2" s="9">
        <f t="shared" ref="O2:O40" si="3">N2-3+7</f>
        <v>46037</v>
      </c>
      <c r="P2" s="9"/>
    </row>
    <row r="3" spans="1:30" x14ac:dyDescent="0.25">
      <c r="A3" s="9">
        <v>45306</v>
      </c>
      <c r="B3" s="9">
        <f t="shared" ref="B3:B27" si="4">B2+14</f>
        <v>45308</v>
      </c>
      <c r="C3" s="9">
        <f t="shared" ref="C3:C26" si="5">B3+14</f>
        <v>45322</v>
      </c>
      <c r="I3" s="9" t="str">
        <f t="shared" si="0"/>
        <v>Sprint 3 (12-01-2026 t/m 25-01-2026)</v>
      </c>
      <c r="J3" s="9" t="str">
        <f t="shared" si="1"/>
        <v>12-01-2026 t/m 25-01-2026</v>
      </c>
      <c r="K3">
        <v>3</v>
      </c>
      <c r="L3" t="str">
        <f t="shared" si="2"/>
        <v>Week 3/ 4 - 2026</v>
      </c>
      <c r="M3" s="9">
        <v>46034</v>
      </c>
      <c r="N3" s="9">
        <v>46047</v>
      </c>
      <c r="O3" s="9">
        <f t="shared" si="3"/>
        <v>46051</v>
      </c>
      <c r="P3" s="9"/>
      <c r="Q3" t="s">
        <v>32</v>
      </c>
      <c r="S3" t="s">
        <v>589</v>
      </c>
      <c r="U3" t="s">
        <v>29</v>
      </c>
      <c r="W3" t="s">
        <v>27</v>
      </c>
      <c r="Z3" t="s">
        <v>32</v>
      </c>
      <c r="AB3" t="s">
        <v>95</v>
      </c>
      <c r="AD3" t="s">
        <v>590</v>
      </c>
    </row>
    <row r="4" spans="1:30" ht="30" x14ac:dyDescent="0.25">
      <c r="A4" s="9">
        <v>45320</v>
      </c>
      <c r="B4" s="9">
        <f t="shared" si="4"/>
        <v>45322</v>
      </c>
      <c r="C4" s="9">
        <f t="shared" si="5"/>
        <v>45336</v>
      </c>
      <c r="I4" s="9" t="str">
        <f t="shared" si="0"/>
        <v>Sprint 5 (26-01-2026 t/m 08-02-2026)</v>
      </c>
      <c r="J4" s="9" t="str">
        <f t="shared" si="1"/>
        <v>26-01-2026 t/m 08-02-2026</v>
      </c>
      <c r="K4">
        <v>5</v>
      </c>
      <c r="L4" t="str">
        <f t="shared" si="2"/>
        <v>Week 5/ 6 - 2026</v>
      </c>
      <c r="M4" s="9">
        <v>46048</v>
      </c>
      <c r="N4" s="9">
        <v>46061</v>
      </c>
      <c r="O4" s="9">
        <f t="shared" si="3"/>
        <v>46065</v>
      </c>
      <c r="P4" s="9"/>
      <c r="Q4" t="s">
        <v>31</v>
      </c>
      <c r="S4" t="s">
        <v>98</v>
      </c>
      <c r="U4" t="s">
        <v>63</v>
      </c>
      <c r="W4" t="s">
        <v>40</v>
      </c>
      <c r="Z4" t="s">
        <v>31</v>
      </c>
      <c r="AB4" s="14" t="s">
        <v>24</v>
      </c>
      <c r="AD4" t="s">
        <v>591</v>
      </c>
    </row>
    <row r="5" spans="1:30" ht="45" x14ac:dyDescent="0.25">
      <c r="A5" s="9">
        <v>45334</v>
      </c>
      <c r="B5" s="9">
        <f t="shared" si="4"/>
        <v>45336</v>
      </c>
      <c r="C5" s="9">
        <f t="shared" si="5"/>
        <v>45350</v>
      </c>
      <c r="I5" s="9" t="str">
        <f t="shared" si="0"/>
        <v>Sprint 7 (09-02-2026 t/m 22-02-2026)</v>
      </c>
      <c r="J5" s="9" t="str">
        <f t="shared" si="1"/>
        <v>09-02-2026 t/m 22-02-2026</v>
      </c>
      <c r="K5">
        <v>7</v>
      </c>
      <c r="L5" t="str">
        <f t="shared" si="2"/>
        <v>Week 7/ 8 - 2026</v>
      </c>
      <c r="M5" s="9">
        <v>46062</v>
      </c>
      <c r="N5" s="9">
        <v>46075</v>
      </c>
      <c r="O5" s="9">
        <f t="shared" si="3"/>
        <v>46079</v>
      </c>
      <c r="P5" s="9"/>
      <c r="S5" t="s">
        <v>40</v>
      </c>
      <c r="W5" t="s">
        <v>56</v>
      </c>
      <c r="AB5" s="14" t="s">
        <v>202</v>
      </c>
      <c r="AD5" t="s">
        <v>43</v>
      </c>
    </row>
    <row r="6" spans="1:30" ht="30" x14ac:dyDescent="0.25">
      <c r="A6" s="9">
        <v>45348</v>
      </c>
      <c r="B6" s="9">
        <f t="shared" si="4"/>
        <v>45350</v>
      </c>
      <c r="C6" s="9">
        <f t="shared" si="5"/>
        <v>45364</v>
      </c>
      <c r="I6" s="9" t="str">
        <f t="shared" si="0"/>
        <v>Sprint 9 (23-02-2026 t/m 08-03-2026)</v>
      </c>
      <c r="J6" s="9" t="str">
        <f t="shared" si="1"/>
        <v>23-02-2026 t/m 08-03-2026</v>
      </c>
      <c r="K6">
        <v>9</v>
      </c>
      <c r="L6" t="str">
        <f t="shared" si="2"/>
        <v>Week 9/ 10 - 2026</v>
      </c>
      <c r="M6" s="9">
        <v>46076</v>
      </c>
      <c r="N6" s="9">
        <v>46089</v>
      </c>
      <c r="O6" s="9">
        <f t="shared" si="3"/>
        <v>46093</v>
      </c>
      <c r="P6" s="9"/>
      <c r="S6" t="s">
        <v>592</v>
      </c>
      <c r="AB6" s="14" t="s">
        <v>100</v>
      </c>
      <c r="AD6" t="s">
        <v>34</v>
      </c>
    </row>
    <row r="7" spans="1:30" x14ac:dyDescent="0.25">
      <c r="A7" s="9">
        <v>45362</v>
      </c>
      <c r="B7" s="9">
        <f t="shared" si="4"/>
        <v>45364</v>
      </c>
      <c r="C7" s="9">
        <f t="shared" si="5"/>
        <v>45378</v>
      </c>
      <c r="I7" s="9" t="str">
        <f t="shared" si="0"/>
        <v>Sprint 11 (09-03-2026 t/m 22-03-2026)</v>
      </c>
      <c r="J7" s="9" t="str">
        <f t="shared" si="1"/>
        <v>09-03-2026 t/m 22-03-2026</v>
      </c>
      <c r="K7">
        <v>11</v>
      </c>
      <c r="L7" t="str">
        <f t="shared" si="2"/>
        <v>Week 11/ 12 - 2026</v>
      </c>
      <c r="M7" s="9">
        <v>46090</v>
      </c>
      <c r="N7" s="9">
        <v>46103</v>
      </c>
      <c r="O7" s="9">
        <f t="shared" si="3"/>
        <v>46107</v>
      </c>
      <c r="P7" s="9"/>
    </row>
    <row r="8" spans="1:30" x14ac:dyDescent="0.25">
      <c r="A8" s="9">
        <v>45376</v>
      </c>
      <c r="B8" s="9">
        <f t="shared" si="4"/>
        <v>45378</v>
      </c>
      <c r="C8" s="9">
        <f t="shared" si="5"/>
        <v>45392</v>
      </c>
      <c r="I8" s="9" t="str">
        <f t="shared" si="0"/>
        <v>Sprint 13 (23-03-2026 t/m 05-04-2026)</v>
      </c>
      <c r="J8" s="9" t="str">
        <f t="shared" si="1"/>
        <v>23-03-2026 t/m 05-04-2026</v>
      </c>
      <c r="K8">
        <v>13</v>
      </c>
      <c r="L8" t="str">
        <f t="shared" si="2"/>
        <v>Week 13/ 14 - 2026</v>
      </c>
      <c r="M8" s="9">
        <v>46104</v>
      </c>
      <c r="N8" s="9">
        <v>46117</v>
      </c>
      <c r="O8" s="9">
        <f t="shared" si="3"/>
        <v>46121</v>
      </c>
      <c r="P8" s="9"/>
    </row>
    <row r="9" spans="1:30" x14ac:dyDescent="0.25">
      <c r="A9" s="9">
        <v>45390</v>
      </c>
      <c r="B9" s="9">
        <f t="shared" si="4"/>
        <v>45392</v>
      </c>
      <c r="C9" s="9">
        <f t="shared" si="5"/>
        <v>45406</v>
      </c>
      <c r="I9" s="9" t="str">
        <f t="shared" si="0"/>
        <v>Sprint 15 (06-04-2026 t/m 19-04-2026)</v>
      </c>
      <c r="J9" s="9" t="str">
        <f t="shared" si="1"/>
        <v>06-04-2026 t/m 19-04-2026</v>
      </c>
      <c r="K9">
        <v>15</v>
      </c>
      <c r="L9" t="str">
        <f t="shared" si="2"/>
        <v>Week 15/ 16 - 2026</v>
      </c>
      <c r="M9" s="9">
        <v>46118</v>
      </c>
      <c r="N9" s="9">
        <v>46131</v>
      </c>
      <c r="O9" s="9">
        <f t="shared" si="3"/>
        <v>46135</v>
      </c>
      <c r="P9" s="9"/>
    </row>
    <row r="10" spans="1:30" x14ac:dyDescent="0.25">
      <c r="A10" s="9">
        <v>45404</v>
      </c>
      <c r="B10" s="9">
        <f t="shared" si="4"/>
        <v>45406</v>
      </c>
      <c r="C10" s="9">
        <f t="shared" si="5"/>
        <v>45420</v>
      </c>
      <c r="I10" s="9" t="str">
        <f t="shared" si="0"/>
        <v>Sprint 17 (20-04-2026 t/m 03-05-2026)</v>
      </c>
      <c r="J10" s="9" t="str">
        <f t="shared" si="1"/>
        <v>20-04-2026 t/m 03-05-2026</v>
      </c>
      <c r="K10">
        <v>17</v>
      </c>
      <c r="L10" t="str">
        <f t="shared" si="2"/>
        <v>Week 17/ 18 - 2026</v>
      </c>
      <c r="M10" s="9">
        <v>46132</v>
      </c>
      <c r="N10" s="9">
        <v>46145</v>
      </c>
      <c r="O10" s="9">
        <f t="shared" si="3"/>
        <v>46149</v>
      </c>
      <c r="P10" s="9"/>
    </row>
    <row r="11" spans="1:30" x14ac:dyDescent="0.25">
      <c r="A11" s="9">
        <v>45418</v>
      </c>
      <c r="B11" s="9">
        <f t="shared" si="4"/>
        <v>45420</v>
      </c>
      <c r="C11" s="9">
        <f t="shared" si="5"/>
        <v>45434</v>
      </c>
      <c r="I11" s="9" t="str">
        <f t="shared" si="0"/>
        <v>Sprint 19 (04-05-2026 t/m 17-05-2026)</v>
      </c>
      <c r="J11" s="9" t="str">
        <f t="shared" si="1"/>
        <v>04-05-2026 t/m 17-05-2026</v>
      </c>
      <c r="K11">
        <v>19</v>
      </c>
      <c r="L11" t="str">
        <f t="shared" si="2"/>
        <v>Week 19/ 20 - 2026</v>
      </c>
      <c r="M11" s="9">
        <v>46146</v>
      </c>
      <c r="N11" s="9">
        <v>46159</v>
      </c>
      <c r="O11" s="9">
        <f t="shared" si="3"/>
        <v>46163</v>
      </c>
      <c r="P11" s="9"/>
    </row>
    <row r="12" spans="1:30" x14ac:dyDescent="0.25">
      <c r="A12" s="9">
        <v>45432</v>
      </c>
      <c r="B12" s="9">
        <f t="shared" si="4"/>
        <v>45434</v>
      </c>
      <c r="C12" s="9">
        <f t="shared" si="5"/>
        <v>45448</v>
      </c>
      <c r="I12" s="9" t="str">
        <f t="shared" si="0"/>
        <v>Sprint 21 (18-05-2026 t/m 31-05-2026)</v>
      </c>
      <c r="J12" s="9" t="str">
        <f t="shared" si="1"/>
        <v>18-05-2026 t/m 31-05-2026</v>
      </c>
      <c r="K12">
        <v>21</v>
      </c>
      <c r="L12" t="str">
        <f t="shared" si="2"/>
        <v>Week 21/ 22 - 2026</v>
      </c>
      <c r="M12" s="9">
        <v>46160</v>
      </c>
      <c r="N12" s="9">
        <v>46173</v>
      </c>
      <c r="O12" s="9">
        <f t="shared" si="3"/>
        <v>46177</v>
      </c>
      <c r="P12" s="9"/>
    </row>
    <row r="13" spans="1:30" x14ac:dyDescent="0.25">
      <c r="A13" s="9">
        <v>45446</v>
      </c>
      <c r="B13" s="9">
        <f t="shared" si="4"/>
        <v>45448</v>
      </c>
      <c r="C13" s="9">
        <f t="shared" si="5"/>
        <v>45462</v>
      </c>
      <c r="I13" s="9" t="str">
        <f t="shared" si="0"/>
        <v>Sprint 23 (01-06-2026 t/m 14-06-2026)</v>
      </c>
      <c r="J13" s="9" t="str">
        <f t="shared" si="1"/>
        <v>01-06-2026 t/m 14-06-2026</v>
      </c>
      <c r="K13">
        <v>23</v>
      </c>
      <c r="L13" t="str">
        <f t="shared" si="2"/>
        <v>Week 23/ 24 - 2026</v>
      </c>
      <c r="M13" s="9">
        <v>46174</v>
      </c>
      <c r="N13" s="9">
        <v>46187</v>
      </c>
      <c r="O13" s="9">
        <f t="shared" si="3"/>
        <v>46191</v>
      </c>
      <c r="P13" s="9"/>
    </row>
    <row r="14" spans="1:30" x14ac:dyDescent="0.25">
      <c r="A14" s="9">
        <v>45460</v>
      </c>
      <c r="B14" s="9">
        <f t="shared" si="4"/>
        <v>45462</v>
      </c>
      <c r="C14" s="9">
        <f t="shared" si="5"/>
        <v>45476</v>
      </c>
      <c r="I14" s="9" t="str">
        <f t="shared" ref="I14:I27" si="6">"Sprint "&amp;K14&amp;" ("&amp;(TEXT(M14,"dd-mm-jjjj")&amp;" t/m "&amp;TEXT(N14,"dd-mm-jjjj")&amp;")")</f>
        <v>Sprint 25 (15-06-2026 t/m 28-06-2026)</v>
      </c>
      <c r="J14" s="9" t="str">
        <f t="shared" si="1"/>
        <v>15-06-2026 t/m 28-06-2026</v>
      </c>
      <c r="K14">
        <v>25</v>
      </c>
      <c r="L14" t="str">
        <f t="shared" si="2"/>
        <v>Week 25/ 26 - 2026</v>
      </c>
      <c r="M14" s="9">
        <v>46188</v>
      </c>
      <c r="N14" s="9">
        <v>46201</v>
      </c>
      <c r="O14" s="9">
        <f t="shared" si="3"/>
        <v>46205</v>
      </c>
      <c r="P14" s="9"/>
    </row>
    <row r="15" spans="1:30" x14ac:dyDescent="0.25">
      <c r="A15" s="9">
        <v>45474</v>
      </c>
      <c r="B15" s="9">
        <f t="shared" si="4"/>
        <v>45476</v>
      </c>
      <c r="C15" s="9">
        <f t="shared" si="5"/>
        <v>45490</v>
      </c>
      <c r="I15" s="9" t="str">
        <f t="shared" si="6"/>
        <v>Sprint 27 (29-06-2026 t/m 12-07-2026)</v>
      </c>
      <c r="J15" s="9" t="str">
        <f t="shared" ref="J15:J27" si="7">(TEXT(M15,"dd-mm-jjjj")&amp;" t/m "&amp;TEXT(N15,"dd-mm-jjjj"))</f>
        <v>29-06-2026 t/m 12-07-2026</v>
      </c>
      <c r="K15">
        <v>27</v>
      </c>
      <c r="L15" t="str">
        <f t="shared" si="2"/>
        <v>Week 27/ 28 - 2026</v>
      </c>
      <c r="M15" s="9">
        <v>46202</v>
      </c>
      <c r="N15" s="9">
        <v>46215</v>
      </c>
      <c r="O15" s="9">
        <f t="shared" si="3"/>
        <v>46219</v>
      </c>
      <c r="P15" s="9"/>
      <c r="V15" s="9"/>
    </row>
    <row r="16" spans="1:30" x14ac:dyDescent="0.25">
      <c r="A16" s="9">
        <v>45488</v>
      </c>
      <c r="B16" s="9">
        <f t="shared" si="4"/>
        <v>45490</v>
      </c>
      <c r="C16" s="9">
        <f t="shared" si="5"/>
        <v>45504</v>
      </c>
      <c r="I16" s="9" t="str">
        <f t="shared" si="6"/>
        <v>Sprint 29 (13-07-2026 t/m 26-07-2026)</v>
      </c>
      <c r="J16" s="9" t="str">
        <f t="shared" si="7"/>
        <v>13-07-2026 t/m 26-07-2026</v>
      </c>
      <c r="K16">
        <v>29</v>
      </c>
      <c r="L16" t="str">
        <f t="shared" si="2"/>
        <v>Week 29/ 30 - 2026</v>
      </c>
      <c r="M16" s="9">
        <v>46216</v>
      </c>
      <c r="N16" s="9">
        <v>46229</v>
      </c>
      <c r="O16" s="9">
        <f t="shared" si="3"/>
        <v>46233</v>
      </c>
      <c r="P16" s="9"/>
    </row>
    <row r="17" spans="1:25" x14ac:dyDescent="0.25">
      <c r="A17" s="9">
        <v>45502</v>
      </c>
      <c r="B17" s="9">
        <f t="shared" si="4"/>
        <v>45504</v>
      </c>
      <c r="C17" s="9">
        <f t="shared" si="5"/>
        <v>45518</v>
      </c>
      <c r="I17" s="9" t="str">
        <f t="shared" si="6"/>
        <v>Sprint 31 (27-07-2026 t/m 09-08-2026)</v>
      </c>
      <c r="J17" s="9" t="str">
        <f t="shared" si="7"/>
        <v>27-07-2026 t/m 09-08-2026</v>
      </c>
      <c r="K17">
        <v>31</v>
      </c>
      <c r="L17" t="str">
        <f t="shared" si="2"/>
        <v>Week 31/ 32 - 2026</v>
      </c>
      <c r="M17" s="9">
        <v>46230</v>
      </c>
      <c r="N17" s="9">
        <v>46243</v>
      </c>
      <c r="O17" s="9">
        <f t="shared" si="3"/>
        <v>46247</v>
      </c>
      <c r="P17" s="9"/>
    </row>
    <row r="18" spans="1:25" x14ac:dyDescent="0.25">
      <c r="A18" s="9">
        <v>45516</v>
      </c>
      <c r="B18" s="9">
        <f t="shared" si="4"/>
        <v>45518</v>
      </c>
      <c r="C18" s="9">
        <f t="shared" si="5"/>
        <v>45532</v>
      </c>
      <c r="I18" s="9" t="str">
        <f t="shared" si="6"/>
        <v>Sprint 33 (10-08-2026 t/m 23-08-2026)</v>
      </c>
      <c r="J18" s="9" t="str">
        <f t="shared" si="7"/>
        <v>10-08-2026 t/m 23-08-2026</v>
      </c>
      <c r="K18">
        <v>33</v>
      </c>
      <c r="L18" t="str">
        <f t="shared" si="2"/>
        <v>Week 33/ 34 - 2026</v>
      </c>
      <c r="M18" s="9">
        <v>46244</v>
      </c>
      <c r="N18" s="9">
        <v>46257</v>
      </c>
      <c r="O18" s="9">
        <f t="shared" si="3"/>
        <v>46261</v>
      </c>
      <c r="P18" s="9"/>
    </row>
    <row r="19" spans="1:25" x14ac:dyDescent="0.25">
      <c r="A19" s="9">
        <v>45530</v>
      </c>
      <c r="B19" s="9">
        <f t="shared" si="4"/>
        <v>45532</v>
      </c>
      <c r="C19" s="9">
        <f t="shared" si="5"/>
        <v>45546</v>
      </c>
      <c r="I19" s="9" t="str">
        <f t="shared" si="6"/>
        <v>Sprint 35 (24-08-2026 t/m 06-09-2026)</v>
      </c>
      <c r="J19" s="9" t="str">
        <f t="shared" si="7"/>
        <v>24-08-2026 t/m 06-09-2026</v>
      </c>
      <c r="K19">
        <v>35</v>
      </c>
      <c r="L19" t="str">
        <f t="shared" si="2"/>
        <v>Week 35/ 36 - 2026</v>
      </c>
      <c r="M19" s="9">
        <v>46258</v>
      </c>
      <c r="N19" s="9">
        <v>46271</v>
      </c>
      <c r="O19" s="9">
        <f t="shared" si="3"/>
        <v>46275</v>
      </c>
      <c r="P19" s="9"/>
    </row>
    <row r="20" spans="1:25" x14ac:dyDescent="0.25">
      <c r="A20" s="9">
        <v>45544</v>
      </c>
      <c r="B20" s="9">
        <f t="shared" si="4"/>
        <v>45546</v>
      </c>
      <c r="C20" s="9">
        <f t="shared" si="5"/>
        <v>45560</v>
      </c>
      <c r="I20" s="9" t="str">
        <f t="shared" si="6"/>
        <v>Sprint 37 (07-09-2026 t/m 20-09-2026)</v>
      </c>
      <c r="J20" s="9" t="str">
        <f t="shared" si="7"/>
        <v>07-09-2026 t/m 20-09-2026</v>
      </c>
      <c r="K20">
        <v>37</v>
      </c>
      <c r="L20" t="str">
        <f t="shared" si="2"/>
        <v>Week 37/ 38 - 2026</v>
      </c>
      <c r="M20" s="9">
        <v>46272</v>
      </c>
      <c r="N20" s="9">
        <v>46285</v>
      </c>
      <c r="O20" s="9">
        <f t="shared" si="3"/>
        <v>46289</v>
      </c>
      <c r="P20" s="9"/>
    </row>
    <row r="21" spans="1:25" x14ac:dyDescent="0.25">
      <c r="A21" s="9">
        <v>45558</v>
      </c>
      <c r="B21" s="9">
        <f t="shared" si="4"/>
        <v>45560</v>
      </c>
      <c r="C21" s="9">
        <f t="shared" si="5"/>
        <v>45574</v>
      </c>
      <c r="I21" s="9" t="str">
        <f t="shared" si="6"/>
        <v>Sprint 39 (21-09-2026 t/m 04-10-2026)</v>
      </c>
      <c r="J21" s="9" t="str">
        <f t="shared" si="7"/>
        <v>21-09-2026 t/m 04-10-2026</v>
      </c>
      <c r="K21">
        <v>39</v>
      </c>
      <c r="L21" t="str">
        <f t="shared" si="2"/>
        <v>Week 39/ 40 - 2026</v>
      </c>
      <c r="M21" s="9">
        <v>46286</v>
      </c>
      <c r="N21" s="9">
        <v>46299</v>
      </c>
      <c r="O21" s="9">
        <f t="shared" si="3"/>
        <v>46303</v>
      </c>
      <c r="P21" s="9"/>
    </row>
    <row r="22" spans="1:25" x14ac:dyDescent="0.25">
      <c r="A22" s="9">
        <v>45572</v>
      </c>
      <c r="B22" s="9">
        <f t="shared" si="4"/>
        <v>45574</v>
      </c>
      <c r="C22" s="9">
        <f t="shared" si="5"/>
        <v>45588</v>
      </c>
      <c r="I22" s="9" t="str">
        <f t="shared" si="6"/>
        <v>Sprint 41 (05-10-2026 t/m 18-10-2026)</v>
      </c>
      <c r="J22" s="9" t="str">
        <f t="shared" si="7"/>
        <v>05-10-2026 t/m 18-10-2026</v>
      </c>
      <c r="K22">
        <v>41</v>
      </c>
      <c r="L22" t="str">
        <f t="shared" si="2"/>
        <v>Week 41/ 42 - 2026</v>
      </c>
      <c r="M22" s="9">
        <v>46300</v>
      </c>
      <c r="N22" s="9">
        <v>46313</v>
      </c>
      <c r="O22" s="9">
        <f t="shared" si="3"/>
        <v>46317</v>
      </c>
      <c r="P22" s="9"/>
    </row>
    <row r="23" spans="1:25" x14ac:dyDescent="0.25">
      <c r="A23" s="9">
        <v>45586</v>
      </c>
      <c r="B23" s="9">
        <f t="shared" si="4"/>
        <v>45588</v>
      </c>
      <c r="C23" s="9">
        <f t="shared" si="5"/>
        <v>45602</v>
      </c>
      <c r="I23" s="9" t="str">
        <f t="shared" si="6"/>
        <v>Sprint 43 (19-10-2026 t/m 01-11-2026)</v>
      </c>
      <c r="J23" s="9" t="str">
        <f t="shared" si="7"/>
        <v>19-10-2026 t/m 01-11-2026</v>
      </c>
      <c r="K23">
        <v>43</v>
      </c>
      <c r="L23" t="str">
        <f t="shared" si="2"/>
        <v>Week 43/ 44 - 2026</v>
      </c>
      <c r="M23" s="9">
        <v>46314</v>
      </c>
      <c r="N23" s="9">
        <v>46327</v>
      </c>
      <c r="O23" s="9">
        <f t="shared" si="3"/>
        <v>46331</v>
      </c>
      <c r="P23" s="9"/>
      <c r="Y23" s="9"/>
    </row>
    <row r="24" spans="1:25" x14ac:dyDescent="0.25">
      <c r="A24" s="9">
        <v>45600</v>
      </c>
      <c r="B24" s="9">
        <f t="shared" si="4"/>
        <v>45602</v>
      </c>
      <c r="C24" s="9">
        <f t="shared" si="5"/>
        <v>45616</v>
      </c>
      <c r="I24" s="9" t="str">
        <f t="shared" si="6"/>
        <v>Sprint 45 (02-11-2026 t/m 15-11-2026)</v>
      </c>
      <c r="J24" s="9" t="str">
        <f t="shared" si="7"/>
        <v>02-11-2026 t/m 15-11-2026</v>
      </c>
      <c r="K24">
        <v>45</v>
      </c>
      <c r="L24" t="str">
        <f t="shared" si="2"/>
        <v>Week 45/ 46 - 2026</v>
      </c>
      <c r="M24" s="9">
        <v>46328</v>
      </c>
      <c r="N24" s="9">
        <v>46341</v>
      </c>
      <c r="O24" s="9">
        <f t="shared" si="3"/>
        <v>46345</v>
      </c>
      <c r="P24" s="9"/>
    </row>
    <row r="25" spans="1:25" x14ac:dyDescent="0.25">
      <c r="A25" s="9">
        <v>45614</v>
      </c>
      <c r="B25" s="9">
        <f t="shared" si="4"/>
        <v>45616</v>
      </c>
      <c r="C25" s="9">
        <f t="shared" si="5"/>
        <v>45630</v>
      </c>
      <c r="I25" s="9" t="str">
        <f t="shared" si="6"/>
        <v>Sprint 47 (16-11-2026 t/m 29-11-2026)</v>
      </c>
      <c r="J25" s="9" t="str">
        <f t="shared" si="7"/>
        <v>16-11-2026 t/m 29-11-2026</v>
      </c>
      <c r="K25">
        <v>47</v>
      </c>
      <c r="L25" t="str">
        <f t="shared" si="2"/>
        <v>Week 47/ 48 - 2026</v>
      </c>
      <c r="M25" s="9">
        <v>46342</v>
      </c>
      <c r="N25" s="9">
        <v>46355</v>
      </c>
      <c r="O25" s="9">
        <f t="shared" si="3"/>
        <v>46359</v>
      </c>
      <c r="P25" s="9"/>
    </row>
    <row r="26" spans="1:25" x14ac:dyDescent="0.25">
      <c r="A26" s="9">
        <v>45628</v>
      </c>
      <c r="B26" s="9">
        <f t="shared" si="4"/>
        <v>45630</v>
      </c>
      <c r="C26" s="9">
        <f t="shared" si="5"/>
        <v>45644</v>
      </c>
      <c r="I26" s="9" t="str">
        <f t="shared" si="6"/>
        <v>Sprint 49 (30-11-2026 t/m 13-12-2026)</v>
      </c>
      <c r="J26" s="9" t="str">
        <f t="shared" si="7"/>
        <v>30-11-2026 t/m 13-12-2026</v>
      </c>
      <c r="K26">
        <v>49</v>
      </c>
      <c r="L26" t="str">
        <f t="shared" si="2"/>
        <v>Week 49/ 50 - 2026</v>
      </c>
      <c r="M26" s="9">
        <v>46356</v>
      </c>
      <c r="N26" s="9">
        <v>46369</v>
      </c>
      <c r="O26" s="9">
        <f t="shared" si="3"/>
        <v>46373</v>
      </c>
      <c r="P26" s="9"/>
    </row>
    <row r="27" spans="1:25" x14ac:dyDescent="0.25">
      <c r="A27" s="9">
        <v>45642</v>
      </c>
      <c r="B27" s="9">
        <f t="shared" si="4"/>
        <v>45644</v>
      </c>
      <c r="C27" s="9">
        <f>B28</f>
        <v>45672</v>
      </c>
      <c r="I27" s="9" t="str">
        <f t="shared" si="6"/>
        <v>Sprint 51 (14-12-2026 t/m 27-12-2026)</v>
      </c>
      <c r="J27" s="9" t="str">
        <f t="shared" si="7"/>
        <v>14-12-2026 t/m 27-12-2026</v>
      </c>
      <c r="K27">
        <v>51</v>
      </c>
      <c r="L27" t="str">
        <f t="shared" si="2"/>
        <v>Week 51/ 52 - 2026</v>
      </c>
      <c r="M27" s="9">
        <v>46370</v>
      </c>
      <c r="N27" s="9">
        <v>46383</v>
      </c>
      <c r="O27" s="9">
        <f t="shared" si="3"/>
        <v>46387</v>
      </c>
      <c r="P27" s="9"/>
    </row>
    <row r="28" spans="1:25" x14ac:dyDescent="0.25">
      <c r="A28" s="9">
        <v>45656</v>
      </c>
      <c r="B28" s="9">
        <v>45672</v>
      </c>
      <c r="C28" s="9">
        <f t="shared" ref="C28:C51" si="8">B29</f>
        <v>45686</v>
      </c>
      <c r="I28" s="9" t="str">
        <f t="shared" ref="I28:I48" si="9">"Sprint "&amp;K28&amp;" ("&amp;(TEXT(M28,"dd-mm-jjjj")&amp;" t/m "&amp;TEXT(N28,"dd-mm-jjjj")&amp;")")</f>
        <v>Sprint 53 (28-12-2026 t/m 10-01-2027)</v>
      </c>
      <c r="J28" s="9" t="str">
        <f t="shared" ref="J28:J48" si="10">(TEXT(M28,"dd-mm-jjjj")&amp;" t/m "&amp;TEXT(N28,"dd-mm-jjjj"))</f>
        <v>28-12-2026 t/m 10-01-2027</v>
      </c>
      <c r="K28">
        <f>WEEKNUM(M28)</f>
        <v>53</v>
      </c>
      <c r="L28" t="str">
        <f t="shared" si="2"/>
        <v>Week 53/ 54 - 2027</v>
      </c>
      <c r="M28" s="9">
        <v>46384</v>
      </c>
      <c r="N28" s="9">
        <v>46397</v>
      </c>
      <c r="O28" s="9">
        <f t="shared" si="3"/>
        <v>46401</v>
      </c>
      <c r="P28" s="9"/>
    </row>
    <row r="29" spans="1:25" x14ac:dyDescent="0.25">
      <c r="A29" s="9">
        <v>45670</v>
      </c>
      <c r="B29" s="9">
        <v>45686</v>
      </c>
      <c r="C29" s="9">
        <f t="shared" si="8"/>
        <v>45700</v>
      </c>
      <c r="I29" s="9" t="str">
        <f t="shared" si="9"/>
        <v>Sprint 3 (11-01-2027 t/m 24-01-2027)</v>
      </c>
      <c r="J29" s="9" t="str">
        <f t="shared" si="10"/>
        <v>11-01-2027 t/m 24-01-2027</v>
      </c>
      <c r="K29">
        <f t="shared" ref="K29:K54" si="11">WEEKNUM(M29)</f>
        <v>3</v>
      </c>
      <c r="L29" t="str">
        <f t="shared" si="2"/>
        <v>Week 3/ 4 - 2027</v>
      </c>
      <c r="M29" s="9">
        <v>46398</v>
      </c>
      <c r="N29" s="9">
        <v>46411</v>
      </c>
      <c r="O29" s="9">
        <f t="shared" si="3"/>
        <v>46415</v>
      </c>
      <c r="P29" s="9"/>
    </row>
    <row r="30" spans="1:25" x14ac:dyDescent="0.25">
      <c r="A30" s="9">
        <v>45684</v>
      </c>
      <c r="B30" s="9">
        <v>45700</v>
      </c>
      <c r="C30" s="9">
        <f t="shared" si="8"/>
        <v>45714</v>
      </c>
      <c r="I30" s="9" t="str">
        <f t="shared" si="9"/>
        <v>Sprint 5 (25-01-2027 t/m 07-02-2027)</v>
      </c>
      <c r="J30" s="9" t="str">
        <f t="shared" si="10"/>
        <v>25-01-2027 t/m 07-02-2027</v>
      </c>
      <c r="K30">
        <f t="shared" si="11"/>
        <v>5</v>
      </c>
      <c r="L30" t="str">
        <f t="shared" si="2"/>
        <v>Week 5/ 6 - 2027</v>
      </c>
      <c r="M30" s="9">
        <v>46412</v>
      </c>
      <c r="N30" s="9">
        <v>46425</v>
      </c>
      <c r="O30" s="9">
        <f t="shared" si="3"/>
        <v>46429</v>
      </c>
      <c r="P30" s="9"/>
    </row>
    <row r="31" spans="1:25" x14ac:dyDescent="0.25">
      <c r="A31" s="9">
        <v>45698</v>
      </c>
      <c r="B31" s="9">
        <v>45714</v>
      </c>
      <c r="C31" s="9">
        <f t="shared" si="8"/>
        <v>45728</v>
      </c>
      <c r="I31" s="9" t="str">
        <f t="shared" si="9"/>
        <v>Sprint 7 (08-02-2027 t/m 21-02-2027)</v>
      </c>
      <c r="J31" s="9" t="str">
        <f t="shared" si="10"/>
        <v>08-02-2027 t/m 21-02-2027</v>
      </c>
      <c r="K31">
        <f t="shared" si="11"/>
        <v>7</v>
      </c>
      <c r="L31" t="str">
        <f t="shared" si="2"/>
        <v>Week 7/ 8 - 2027</v>
      </c>
      <c r="M31" s="9">
        <v>46426</v>
      </c>
      <c r="N31" s="9">
        <v>46439</v>
      </c>
      <c r="O31" s="9">
        <f t="shared" si="3"/>
        <v>46443</v>
      </c>
      <c r="P31" s="9"/>
    </row>
    <row r="32" spans="1:25" x14ac:dyDescent="0.25">
      <c r="A32" s="9">
        <v>45712</v>
      </c>
      <c r="B32" s="9">
        <v>45728</v>
      </c>
      <c r="C32" s="9">
        <f t="shared" si="8"/>
        <v>45742</v>
      </c>
      <c r="I32" s="9" t="str">
        <f t="shared" si="9"/>
        <v>Sprint 9 (22-02-2027 t/m 07-03-2027)</v>
      </c>
      <c r="J32" s="9" t="str">
        <f t="shared" si="10"/>
        <v>22-02-2027 t/m 07-03-2027</v>
      </c>
      <c r="K32">
        <f t="shared" si="11"/>
        <v>9</v>
      </c>
      <c r="L32" t="str">
        <f t="shared" si="2"/>
        <v>Week 9/ 10 - 2027</v>
      </c>
      <c r="M32" s="9">
        <v>46440</v>
      </c>
      <c r="N32" s="9">
        <v>46453</v>
      </c>
      <c r="O32" s="9">
        <f t="shared" si="3"/>
        <v>46457</v>
      </c>
      <c r="P32" s="9"/>
    </row>
    <row r="33" spans="1:16" x14ac:dyDescent="0.25">
      <c r="A33" s="9">
        <v>45726</v>
      </c>
      <c r="B33" s="9">
        <v>45742</v>
      </c>
      <c r="C33" s="9">
        <f t="shared" si="8"/>
        <v>45756</v>
      </c>
      <c r="I33" s="9" t="str">
        <f t="shared" si="9"/>
        <v>Sprint 11 (08-03-2027 t/m 21-03-2027)</v>
      </c>
      <c r="J33" s="9" t="str">
        <f t="shared" si="10"/>
        <v>08-03-2027 t/m 21-03-2027</v>
      </c>
      <c r="K33">
        <f t="shared" si="11"/>
        <v>11</v>
      </c>
      <c r="L33" t="str">
        <f t="shared" si="2"/>
        <v>Week 11/ 12 - 2027</v>
      </c>
      <c r="M33" s="9">
        <v>46454</v>
      </c>
      <c r="N33" s="9">
        <v>46467</v>
      </c>
      <c r="O33" s="9">
        <f t="shared" si="3"/>
        <v>46471</v>
      </c>
      <c r="P33" s="9"/>
    </row>
    <row r="34" spans="1:16" x14ac:dyDescent="0.25">
      <c r="A34" s="9">
        <v>45740</v>
      </c>
      <c r="B34" s="9">
        <v>45756</v>
      </c>
      <c r="C34" s="9">
        <f t="shared" si="8"/>
        <v>45770</v>
      </c>
      <c r="I34" s="9" t="str">
        <f t="shared" si="9"/>
        <v>Sprint 13 (22-03-2027 t/m 04-04-2027)</v>
      </c>
      <c r="J34" s="9" t="str">
        <f t="shared" si="10"/>
        <v>22-03-2027 t/m 04-04-2027</v>
      </c>
      <c r="K34">
        <f t="shared" si="11"/>
        <v>13</v>
      </c>
      <c r="L34" t="str">
        <f t="shared" si="2"/>
        <v>Week 13/ 14 - 2027</v>
      </c>
      <c r="M34" s="9">
        <v>46468</v>
      </c>
      <c r="N34" s="9">
        <v>46481</v>
      </c>
      <c r="O34" s="9">
        <f t="shared" si="3"/>
        <v>46485</v>
      </c>
      <c r="P34" s="9"/>
    </row>
    <row r="35" spans="1:16" x14ac:dyDescent="0.25">
      <c r="A35" s="9">
        <v>45754</v>
      </c>
      <c r="B35" s="9">
        <v>45770</v>
      </c>
      <c r="C35" s="9">
        <f t="shared" si="8"/>
        <v>45784</v>
      </c>
      <c r="I35" s="9" t="str">
        <f t="shared" si="9"/>
        <v>Sprint 15 (05-04-2027 t/m 18-04-2027)</v>
      </c>
      <c r="J35" s="9" t="str">
        <f t="shared" si="10"/>
        <v>05-04-2027 t/m 18-04-2027</v>
      </c>
      <c r="K35">
        <f t="shared" si="11"/>
        <v>15</v>
      </c>
      <c r="L35" t="str">
        <f t="shared" si="2"/>
        <v>Week 15/ 16 - 2027</v>
      </c>
      <c r="M35" s="9">
        <v>46482</v>
      </c>
      <c r="N35" s="9">
        <v>46495</v>
      </c>
      <c r="O35" s="9">
        <f t="shared" si="3"/>
        <v>46499</v>
      </c>
      <c r="P35" s="9"/>
    </row>
    <row r="36" spans="1:16" x14ac:dyDescent="0.25">
      <c r="A36" s="9">
        <v>45768</v>
      </c>
      <c r="B36" s="9">
        <v>45784</v>
      </c>
      <c r="C36" s="9">
        <f t="shared" si="8"/>
        <v>45798</v>
      </c>
      <c r="I36" s="9" t="str">
        <f t="shared" si="9"/>
        <v>Sprint 17 (19-04-2027 t/m 02-05-2027)</v>
      </c>
      <c r="J36" s="9" t="str">
        <f t="shared" si="10"/>
        <v>19-04-2027 t/m 02-05-2027</v>
      </c>
      <c r="K36">
        <f t="shared" si="11"/>
        <v>17</v>
      </c>
      <c r="L36" t="str">
        <f t="shared" si="2"/>
        <v>Week 17/ 18 - 2027</v>
      </c>
      <c r="M36" s="9">
        <v>46496</v>
      </c>
      <c r="N36" s="9">
        <v>46509</v>
      </c>
      <c r="O36" s="9">
        <f t="shared" si="3"/>
        <v>46513</v>
      </c>
      <c r="P36" s="9"/>
    </row>
    <row r="37" spans="1:16" x14ac:dyDescent="0.25">
      <c r="A37" s="9">
        <v>45782</v>
      </c>
      <c r="B37" s="9">
        <v>45798</v>
      </c>
      <c r="C37" s="9">
        <f t="shared" si="8"/>
        <v>45812</v>
      </c>
      <c r="I37" s="9" t="str">
        <f t="shared" si="9"/>
        <v>Sprint 19 (03-05-2027 t/m 16-05-2027)</v>
      </c>
      <c r="J37" s="9" t="str">
        <f t="shared" si="10"/>
        <v>03-05-2027 t/m 16-05-2027</v>
      </c>
      <c r="K37">
        <f t="shared" si="11"/>
        <v>19</v>
      </c>
      <c r="L37" t="str">
        <f t="shared" si="2"/>
        <v>Week 19/ 20 - 2027</v>
      </c>
      <c r="M37" s="9">
        <v>46510</v>
      </c>
      <c r="N37" s="9">
        <v>46523</v>
      </c>
      <c r="O37" s="9">
        <f t="shared" si="3"/>
        <v>46527</v>
      </c>
      <c r="P37" s="9"/>
    </row>
    <row r="38" spans="1:16" x14ac:dyDescent="0.25">
      <c r="A38" s="9">
        <v>45796</v>
      </c>
      <c r="B38" s="9">
        <v>45812</v>
      </c>
      <c r="C38" s="9">
        <f t="shared" si="8"/>
        <v>45826</v>
      </c>
      <c r="I38" s="9" t="str">
        <f t="shared" si="9"/>
        <v>Sprint 21 (17-05-2027 t/m 30-05-2027)</v>
      </c>
      <c r="J38" s="9" t="str">
        <f t="shared" si="10"/>
        <v>17-05-2027 t/m 30-05-2027</v>
      </c>
      <c r="K38">
        <f t="shared" si="11"/>
        <v>21</v>
      </c>
      <c r="L38" t="str">
        <f t="shared" si="2"/>
        <v>Week 21/ 22 - 2027</v>
      </c>
      <c r="M38" s="9">
        <v>46524</v>
      </c>
      <c r="N38" s="9">
        <v>46537</v>
      </c>
      <c r="O38" s="9">
        <f t="shared" si="3"/>
        <v>46541</v>
      </c>
      <c r="P38" s="9"/>
    </row>
    <row r="39" spans="1:16" x14ac:dyDescent="0.25">
      <c r="A39" s="9">
        <v>45810</v>
      </c>
      <c r="B39" s="9">
        <v>45826</v>
      </c>
      <c r="C39" s="9">
        <f t="shared" si="8"/>
        <v>45840</v>
      </c>
      <c r="I39" s="9" t="str">
        <f t="shared" si="9"/>
        <v>Sprint 23 (31-05-2027 t/m 13-06-2027)</v>
      </c>
      <c r="J39" s="9" t="str">
        <f t="shared" si="10"/>
        <v>31-05-2027 t/m 13-06-2027</v>
      </c>
      <c r="K39">
        <f t="shared" si="11"/>
        <v>23</v>
      </c>
      <c r="L39" t="str">
        <f t="shared" si="2"/>
        <v>Week 23/ 24 - 2027</v>
      </c>
      <c r="M39" s="9">
        <v>46538</v>
      </c>
      <c r="N39" s="9">
        <v>46551</v>
      </c>
      <c r="O39" s="9">
        <f t="shared" si="3"/>
        <v>46555</v>
      </c>
      <c r="P39" s="9"/>
    </row>
    <row r="40" spans="1:16" x14ac:dyDescent="0.25">
      <c r="A40" s="9">
        <v>45824</v>
      </c>
      <c r="B40" s="9">
        <v>45840</v>
      </c>
      <c r="C40" s="9">
        <f t="shared" si="8"/>
        <v>45854</v>
      </c>
      <c r="I40" s="9" t="str">
        <f t="shared" si="9"/>
        <v>Sprint 25 (14-06-2027 t/m 27-06-2027)</v>
      </c>
      <c r="J40" s="9" t="str">
        <f t="shared" si="10"/>
        <v>14-06-2027 t/m 27-06-2027</v>
      </c>
      <c r="K40">
        <f t="shared" si="11"/>
        <v>25</v>
      </c>
      <c r="L40" t="str">
        <f t="shared" si="2"/>
        <v>Week 25/ 26 - 2027</v>
      </c>
      <c r="M40" s="9">
        <v>46552</v>
      </c>
      <c r="N40" s="9">
        <v>46565</v>
      </c>
      <c r="O40" s="9">
        <f t="shared" si="3"/>
        <v>46569</v>
      </c>
      <c r="P40" s="9"/>
    </row>
    <row r="41" spans="1:16" x14ac:dyDescent="0.25">
      <c r="A41" s="9">
        <v>45838</v>
      </c>
      <c r="B41" s="9">
        <v>45854</v>
      </c>
      <c r="C41" s="9">
        <f t="shared" si="8"/>
        <v>45868</v>
      </c>
      <c r="I41" s="9" t="str">
        <f t="shared" si="9"/>
        <v>Sprint 27 (28-06-2027 t/m 11-07-2027)</v>
      </c>
      <c r="J41" s="9" t="str">
        <f t="shared" si="10"/>
        <v>28-06-2027 t/m 11-07-2027</v>
      </c>
      <c r="K41">
        <f t="shared" si="11"/>
        <v>27</v>
      </c>
      <c r="L41" t="str">
        <f t="shared" ref="L41:L54" si="12">"Week"&amp;" "&amp;K41&amp;"/ "&amp;K41+1&amp;" - "&amp;(YEAR(N41))</f>
        <v>Week 27/ 28 - 2027</v>
      </c>
      <c r="M41" s="9">
        <v>46566</v>
      </c>
      <c r="N41" s="9">
        <v>46579</v>
      </c>
      <c r="O41" s="9">
        <f t="shared" ref="O41:O54" si="13">N41-3+7</f>
        <v>46583</v>
      </c>
      <c r="P41" s="9"/>
    </row>
    <row r="42" spans="1:16" x14ac:dyDescent="0.25">
      <c r="A42" s="9">
        <v>45852</v>
      </c>
      <c r="B42" s="9">
        <v>45868</v>
      </c>
      <c r="C42" s="9">
        <f t="shared" si="8"/>
        <v>45882</v>
      </c>
      <c r="I42" s="9" t="str">
        <f t="shared" si="9"/>
        <v>Sprint 29 (12-07-2027 t/m 25-07-2027)</v>
      </c>
      <c r="J42" s="9" t="str">
        <f t="shared" si="10"/>
        <v>12-07-2027 t/m 25-07-2027</v>
      </c>
      <c r="K42">
        <f t="shared" si="11"/>
        <v>29</v>
      </c>
      <c r="L42" t="str">
        <f t="shared" si="12"/>
        <v>Week 29/ 30 - 2027</v>
      </c>
      <c r="M42" s="9">
        <v>46580</v>
      </c>
      <c r="N42" s="9">
        <v>46593</v>
      </c>
      <c r="O42" s="9">
        <f t="shared" si="13"/>
        <v>46597</v>
      </c>
      <c r="P42" s="9"/>
    </row>
    <row r="43" spans="1:16" x14ac:dyDescent="0.25">
      <c r="A43" s="9">
        <v>45866</v>
      </c>
      <c r="B43" s="9">
        <v>45882</v>
      </c>
      <c r="C43" s="9">
        <f t="shared" si="8"/>
        <v>45896</v>
      </c>
      <c r="I43" s="9" t="str">
        <f t="shared" si="9"/>
        <v>Sprint 31 (26-07-2027 t/m 08-08-2027)</v>
      </c>
      <c r="J43" s="9" t="str">
        <f t="shared" si="10"/>
        <v>26-07-2027 t/m 08-08-2027</v>
      </c>
      <c r="K43">
        <f t="shared" si="11"/>
        <v>31</v>
      </c>
      <c r="L43" t="str">
        <f t="shared" si="12"/>
        <v>Week 31/ 32 - 2027</v>
      </c>
      <c r="M43" s="9">
        <v>46594</v>
      </c>
      <c r="N43" s="9">
        <v>46607</v>
      </c>
      <c r="O43" s="9">
        <f t="shared" si="13"/>
        <v>46611</v>
      </c>
      <c r="P43" s="9"/>
    </row>
    <row r="44" spans="1:16" x14ac:dyDescent="0.25">
      <c r="A44" s="9">
        <v>45880</v>
      </c>
      <c r="B44" s="9">
        <v>45896</v>
      </c>
      <c r="C44" s="9">
        <f t="shared" si="8"/>
        <v>45910</v>
      </c>
      <c r="I44" s="9" t="str">
        <f t="shared" si="9"/>
        <v>Sprint 33 (09-08-2027 t/m 22-08-2027)</v>
      </c>
      <c r="J44" s="9" t="str">
        <f t="shared" si="10"/>
        <v>09-08-2027 t/m 22-08-2027</v>
      </c>
      <c r="K44">
        <f t="shared" si="11"/>
        <v>33</v>
      </c>
      <c r="L44" t="str">
        <f t="shared" si="12"/>
        <v>Week 33/ 34 - 2027</v>
      </c>
      <c r="M44" s="9">
        <v>46608</v>
      </c>
      <c r="N44" s="9">
        <v>46621</v>
      </c>
      <c r="O44" s="9">
        <f t="shared" si="13"/>
        <v>46625</v>
      </c>
      <c r="P44" s="9"/>
    </row>
    <row r="45" spans="1:16" x14ac:dyDescent="0.25">
      <c r="A45" s="9">
        <v>45894</v>
      </c>
      <c r="B45" s="9">
        <v>45910</v>
      </c>
      <c r="C45" s="9">
        <f t="shared" si="8"/>
        <v>45924</v>
      </c>
      <c r="I45" s="9" t="str">
        <f t="shared" si="9"/>
        <v>Sprint 35 (23-08-2027 t/m 05-09-2027)</v>
      </c>
      <c r="J45" s="9" t="str">
        <f t="shared" si="10"/>
        <v>23-08-2027 t/m 05-09-2027</v>
      </c>
      <c r="K45">
        <f t="shared" si="11"/>
        <v>35</v>
      </c>
      <c r="L45" t="str">
        <f t="shared" si="12"/>
        <v>Week 35/ 36 - 2027</v>
      </c>
      <c r="M45" s="9">
        <v>46622</v>
      </c>
      <c r="N45" s="9">
        <v>46635</v>
      </c>
      <c r="O45" s="9">
        <f t="shared" si="13"/>
        <v>46639</v>
      </c>
      <c r="P45" s="9"/>
    </row>
    <row r="46" spans="1:16" x14ac:dyDescent="0.25">
      <c r="A46" s="9">
        <v>45908</v>
      </c>
      <c r="B46" s="9">
        <v>45924</v>
      </c>
      <c r="C46" s="9">
        <f t="shared" si="8"/>
        <v>45938</v>
      </c>
      <c r="I46" s="9" t="str">
        <f t="shared" si="9"/>
        <v>Sprint 37 (06-09-2027 t/m 19-09-2027)</v>
      </c>
      <c r="J46" s="9" t="str">
        <f t="shared" si="10"/>
        <v>06-09-2027 t/m 19-09-2027</v>
      </c>
      <c r="K46">
        <f t="shared" si="11"/>
        <v>37</v>
      </c>
      <c r="L46" t="str">
        <f t="shared" si="12"/>
        <v>Week 37/ 38 - 2027</v>
      </c>
      <c r="M46" s="9">
        <v>46636</v>
      </c>
      <c r="N46" s="9">
        <v>46649</v>
      </c>
      <c r="O46" s="9">
        <f t="shared" si="13"/>
        <v>46653</v>
      </c>
      <c r="P46" s="9"/>
    </row>
    <row r="47" spans="1:16" x14ac:dyDescent="0.25">
      <c r="A47" s="9">
        <v>45922</v>
      </c>
      <c r="B47" s="9">
        <v>45938</v>
      </c>
      <c r="C47" s="9">
        <f t="shared" si="8"/>
        <v>45952</v>
      </c>
      <c r="I47" s="9" t="str">
        <f t="shared" si="9"/>
        <v>Sprint 39 (20-09-2027 t/m 03-10-2027)</v>
      </c>
      <c r="J47" s="9" t="str">
        <f t="shared" si="10"/>
        <v>20-09-2027 t/m 03-10-2027</v>
      </c>
      <c r="K47">
        <f t="shared" si="11"/>
        <v>39</v>
      </c>
      <c r="L47" t="str">
        <f t="shared" si="12"/>
        <v>Week 39/ 40 - 2027</v>
      </c>
      <c r="M47" s="9">
        <v>46650</v>
      </c>
      <c r="N47" s="9">
        <v>46663</v>
      </c>
      <c r="O47" s="9">
        <f t="shared" si="13"/>
        <v>46667</v>
      </c>
      <c r="P47" s="9"/>
    </row>
    <row r="48" spans="1:16" x14ac:dyDescent="0.25">
      <c r="A48" s="9">
        <v>45936</v>
      </c>
      <c r="B48" s="9">
        <v>45952</v>
      </c>
      <c r="C48" s="9">
        <f t="shared" si="8"/>
        <v>45966</v>
      </c>
      <c r="I48" s="9" t="str">
        <f t="shared" si="9"/>
        <v>Sprint 41 (04-10-2027 t/m 17-10-2027)</v>
      </c>
      <c r="J48" s="9" t="str">
        <f t="shared" si="10"/>
        <v>04-10-2027 t/m 17-10-2027</v>
      </c>
      <c r="K48">
        <f t="shared" si="11"/>
        <v>41</v>
      </c>
      <c r="L48" t="str">
        <f t="shared" si="12"/>
        <v>Week 41/ 42 - 2027</v>
      </c>
      <c r="M48" s="9">
        <v>46664</v>
      </c>
      <c r="N48" s="9">
        <v>46677</v>
      </c>
      <c r="O48" s="9">
        <f t="shared" si="13"/>
        <v>46681</v>
      </c>
      <c r="P48" s="9"/>
    </row>
    <row r="49" spans="1:16" x14ac:dyDescent="0.25">
      <c r="A49" s="9">
        <v>45950</v>
      </c>
      <c r="B49" s="9">
        <v>45966</v>
      </c>
      <c r="C49" s="9">
        <f t="shared" si="8"/>
        <v>45980</v>
      </c>
      <c r="I49" s="9" t="str">
        <f t="shared" ref="I49:I54" si="14">"Sprint "&amp;K49&amp;" ("&amp;(TEXT(M49,"dd-mm-jjjj")&amp;" t/m "&amp;TEXT(N49,"dd-mm-jjjj")&amp;")")</f>
        <v>Sprint 43 (18-10-2027 t/m 31-10-2027)</v>
      </c>
      <c r="J49" s="9" t="str">
        <f t="shared" ref="J49:J54" si="15">(TEXT(M49,"dd-mm-jjjj")&amp;" t/m "&amp;TEXT(N49,"dd-mm-jjjj"))</f>
        <v>18-10-2027 t/m 31-10-2027</v>
      </c>
      <c r="K49">
        <f t="shared" si="11"/>
        <v>43</v>
      </c>
      <c r="L49" t="str">
        <f t="shared" si="12"/>
        <v>Week 43/ 44 - 2027</v>
      </c>
      <c r="M49" s="9">
        <v>46678</v>
      </c>
      <c r="N49" s="9">
        <v>46691</v>
      </c>
      <c r="O49" s="9">
        <f t="shared" si="13"/>
        <v>46695</v>
      </c>
      <c r="P49" s="9"/>
    </row>
    <row r="50" spans="1:16" x14ac:dyDescent="0.25">
      <c r="A50" s="9">
        <v>45964</v>
      </c>
      <c r="B50" s="9">
        <v>45980</v>
      </c>
      <c r="C50" s="9">
        <f t="shared" si="8"/>
        <v>45994</v>
      </c>
      <c r="I50" s="9" t="str">
        <f t="shared" si="14"/>
        <v>Sprint 45 (01-11-2027 t/m 14-11-2027)</v>
      </c>
      <c r="J50" s="9" t="str">
        <f t="shared" si="15"/>
        <v>01-11-2027 t/m 14-11-2027</v>
      </c>
      <c r="K50">
        <f t="shared" si="11"/>
        <v>45</v>
      </c>
      <c r="L50" t="str">
        <f t="shared" si="12"/>
        <v>Week 45/ 46 - 2027</v>
      </c>
      <c r="M50" s="9">
        <v>46692</v>
      </c>
      <c r="N50" s="9">
        <v>46705</v>
      </c>
      <c r="O50" s="9">
        <f t="shared" si="13"/>
        <v>46709</v>
      </c>
      <c r="P50" s="9"/>
    </row>
    <row r="51" spans="1:16" x14ac:dyDescent="0.25">
      <c r="A51" s="9">
        <v>45978</v>
      </c>
      <c r="B51" s="9">
        <v>45994</v>
      </c>
      <c r="C51" s="9">
        <f t="shared" si="8"/>
        <v>46008</v>
      </c>
      <c r="I51" s="9" t="str">
        <f t="shared" si="14"/>
        <v>Sprint 47 (15-11-2027 t/m 28-11-2027)</v>
      </c>
      <c r="J51" s="9" t="str">
        <f t="shared" si="15"/>
        <v>15-11-2027 t/m 28-11-2027</v>
      </c>
      <c r="K51">
        <f t="shared" si="11"/>
        <v>47</v>
      </c>
      <c r="L51" t="str">
        <f t="shared" si="12"/>
        <v>Week 47/ 48 - 2027</v>
      </c>
      <c r="M51" s="9">
        <v>46706</v>
      </c>
      <c r="N51" s="9">
        <v>46719</v>
      </c>
      <c r="O51" s="9">
        <f t="shared" si="13"/>
        <v>46723</v>
      </c>
      <c r="P51" s="9"/>
    </row>
    <row r="52" spans="1:16" x14ac:dyDescent="0.25">
      <c r="A52" s="9">
        <v>45992</v>
      </c>
      <c r="B52" s="9">
        <v>46008</v>
      </c>
      <c r="C52" s="9">
        <v>46022</v>
      </c>
      <c r="I52" s="9" t="str">
        <f t="shared" si="14"/>
        <v>Sprint 49 (29-11-2027 t/m 12-12-2027)</v>
      </c>
      <c r="J52" s="9" t="str">
        <f t="shared" si="15"/>
        <v>29-11-2027 t/m 12-12-2027</v>
      </c>
      <c r="K52">
        <f t="shared" si="11"/>
        <v>49</v>
      </c>
      <c r="L52" t="str">
        <f t="shared" si="12"/>
        <v>Week 49/ 50 - 2027</v>
      </c>
      <c r="M52" s="9">
        <v>46720</v>
      </c>
      <c r="N52" s="9">
        <v>46733</v>
      </c>
      <c r="O52" s="9">
        <f t="shared" si="13"/>
        <v>46737</v>
      </c>
      <c r="P52" s="9"/>
    </row>
    <row r="53" spans="1:16" x14ac:dyDescent="0.25">
      <c r="A53" s="9">
        <v>46006</v>
      </c>
      <c r="B53" s="9"/>
      <c r="I53" s="9" t="str">
        <f t="shared" si="14"/>
        <v>Sprint 51 (13-12-2027 t/m 26-12-2027)</v>
      </c>
      <c r="J53" s="9" t="str">
        <f t="shared" si="15"/>
        <v>13-12-2027 t/m 26-12-2027</v>
      </c>
      <c r="K53">
        <f t="shared" si="11"/>
        <v>51</v>
      </c>
      <c r="L53" t="str">
        <f t="shared" si="12"/>
        <v>Week 51/ 52 - 2027</v>
      </c>
      <c r="M53" s="9">
        <v>46734</v>
      </c>
      <c r="N53" s="9">
        <v>46747</v>
      </c>
      <c r="O53" s="9">
        <f t="shared" si="13"/>
        <v>46751</v>
      </c>
      <c r="P53" s="9"/>
    </row>
    <row r="54" spans="1:16" x14ac:dyDescent="0.25">
      <c r="A54" s="9">
        <v>46020</v>
      </c>
      <c r="I54" s="9" t="str">
        <f t="shared" si="14"/>
        <v>Sprint 53 (27-12-2027 t/m 09-01-2028)</v>
      </c>
      <c r="J54" s="9" t="str">
        <f t="shared" si="15"/>
        <v>27-12-2027 t/m 09-01-2028</v>
      </c>
      <c r="K54">
        <f t="shared" si="11"/>
        <v>53</v>
      </c>
      <c r="L54" t="str">
        <f t="shared" si="12"/>
        <v>Week 53/ 54 - 2028</v>
      </c>
      <c r="M54" s="9">
        <v>46748</v>
      </c>
      <c r="N54" s="9">
        <v>46761</v>
      </c>
      <c r="O54" s="9">
        <f t="shared" si="13"/>
        <v>46765</v>
      </c>
    </row>
    <row r="55" spans="1:16" x14ac:dyDescent="0.25">
      <c r="K55"/>
      <c r="L55"/>
      <c r="N55" s="9"/>
      <c r="O55" s="9"/>
    </row>
    <row r="56" spans="1:16" x14ac:dyDescent="0.25">
      <c r="K56"/>
      <c r="L56"/>
      <c r="N56" s="9"/>
      <c r="O56" s="9"/>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914ee8c-d574-435c-8db7-c75202e80900">
      <Terms xmlns="http://schemas.microsoft.com/office/infopath/2007/PartnerControls"/>
    </lcf76f155ced4ddcb4097134ff3c332f>
    <TaxCatchAll xmlns="66fc6d43-71cd-4464-b91e-c62fe941817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8637745CFC6EE40840E7A889A8BDC08" ma:contentTypeVersion="18" ma:contentTypeDescription="Create a new document." ma:contentTypeScope="" ma:versionID="8d8f632f5d5c488f3afb2c7715df8904">
  <xsd:schema xmlns:xsd="http://www.w3.org/2001/XMLSchema" xmlns:xs="http://www.w3.org/2001/XMLSchema" xmlns:p="http://schemas.microsoft.com/office/2006/metadata/properties" xmlns:ns2="f914ee8c-d574-435c-8db7-c75202e80900" xmlns:ns3="66fc6d43-71cd-4464-b91e-c62fe941817a" targetNamespace="http://schemas.microsoft.com/office/2006/metadata/properties" ma:root="true" ma:fieldsID="8a6562b22060aedeeb513a5932997256" ns2:_="" ns3:_="">
    <xsd:import namespace="f914ee8c-d574-435c-8db7-c75202e80900"/>
    <xsd:import namespace="66fc6d43-71cd-4464-b91e-c62fe941817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14ee8c-d574-435c-8db7-c75202e809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9499c383-e1d0-44c1-b1e9-c552bfeba61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Location" ma:index="24" nillable="true" ma:displayName="Loca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6fc6d43-71cd-4464-b91e-c62fe941817a"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f05743dc-2b6e-4891-9bf9-d4cb44c97c42}" ma:internalName="TaxCatchAll" ma:showField="CatchAllData" ma:web="66fc6d43-71cd-4464-b91e-c62fe941817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65B5268-A2B0-474C-A21D-A5E29659FD5C}">
  <ds:schemaRefs>
    <ds:schemaRef ds:uri="http://www.w3.org/XML/1998/namespace"/>
    <ds:schemaRef ds:uri="http://purl.org/dc/terms/"/>
    <ds:schemaRef ds:uri="http://schemas.microsoft.com/office/infopath/2007/PartnerControls"/>
    <ds:schemaRef ds:uri="http://schemas.microsoft.com/office/2006/metadata/properties"/>
    <ds:schemaRef ds:uri="66fc6d43-71cd-4464-b91e-c62fe941817a"/>
    <ds:schemaRef ds:uri="http://purl.org/dc/dcmitype/"/>
    <ds:schemaRef ds:uri="http://schemas.microsoft.com/office/2006/documentManagement/types"/>
    <ds:schemaRef ds:uri="http://schemas.openxmlformats.org/package/2006/metadata/core-properties"/>
    <ds:schemaRef ds:uri="f914ee8c-d574-435c-8db7-c75202e80900"/>
    <ds:schemaRef ds:uri="http://purl.org/dc/elements/1.1/"/>
  </ds:schemaRefs>
</ds:datastoreItem>
</file>

<file path=customXml/itemProps2.xml><?xml version="1.0" encoding="utf-8"?>
<ds:datastoreItem xmlns:ds="http://schemas.openxmlformats.org/officeDocument/2006/customXml" ds:itemID="{D108A74E-56B8-4F14-BD2E-2F608CB29B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14ee8c-d574-435c-8db7-c75202e80900"/>
    <ds:schemaRef ds:uri="66fc6d43-71cd-4464-b91e-c62fe94181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29F5DEA-5AF9-4AB1-AB99-7107BB8B2CD9}">
  <ds:schemaRefs>
    <ds:schemaRef ds:uri="http://schemas.microsoft.com/sharepoint/v3/contenttype/forms"/>
  </ds:schemaRefs>
</ds:datastoreItem>
</file>

<file path=docMetadata/LabelInfo.xml><?xml version="1.0" encoding="utf-8"?>
<clbl:labelList xmlns:clbl="http://schemas.microsoft.com/office/2020/mipLabelMetadata">
  <clbl:label id="{9959394c-0e53-4b0a-a436-7e701a4de495}" enabled="0" method="" siteId="{9959394c-0e53-4b0a-a436-7e701a4de495}"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1</vt:i4>
      </vt:variant>
    </vt:vector>
  </HeadingPairs>
  <TitlesOfParts>
    <vt:vector size="6" baseType="lpstr">
      <vt:lpstr>RFC overzicht</vt:lpstr>
      <vt:lpstr>Afgehandeld 2025</vt:lpstr>
      <vt:lpstr>Afgehandeld in 2024</vt:lpstr>
      <vt:lpstr>Afgehandeld 2023</vt:lpstr>
      <vt:lpstr>Instellingen</vt:lpstr>
      <vt:lpstr>'RFC overzicht'!Afdrukbereik</vt:lpstr>
    </vt:vector>
  </TitlesOfParts>
  <Manager/>
  <Company>Vektis CV</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Karen Gouka</dc:creator>
  <cp:keywords/>
  <dc:description/>
  <cp:lastModifiedBy>Elizabeth Zawedde</cp:lastModifiedBy>
  <cp:revision/>
  <dcterms:created xsi:type="dcterms:W3CDTF">2016-06-10T12:43:27Z</dcterms:created>
  <dcterms:modified xsi:type="dcterms:W3CDTF">2026-02-05T13:28:54Z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1889007943</vt:i4>
  </property>
  <property fmtid="{D5CDD505-2E9C-101B-9397-08002B2CF9AE}" pid="3" name="_NewReviewCycle">
    <vt:lpwstr/>
  </property>
  <property fmtid="{D5CDD505-2E9C-101B-9397-08002B2CF9AE}" pid="4" name="_EmailSubject">
    <vt:lpwstr>Statusoverzicht Referentieproducten en Standaarden_20170829.xlsx</vt:lpwstr>
  </property>
  <property fmtid="{D5CDD505-2E9C-101B-9397-08002B2CF9AE}" pid="5" name="_AuthorEmail">
    <vt:lpwstr>S.Vink@vektis.nl</vt:lpwstr>
  </property>
  <property fmtid="{D5CDD505-2E9C-101B-9397-08002B2CF9AE}" pid="6" name="_AuthorEmailDisplayName">
    <vt:lpwstr>Sarah Vink</vt:lpwstr>
  </property>
  <property fmtid="{D5CDD505-2E9C-101B-9397-08002B2CF9AE}" pid="7" name="_PreviousAdHocReviewCycleID">
    <vt:i4>1978408281</vt:i4>
  </property>
  <property fmtid="{D5CDD505-2E9C-101B-9397-08002B2CF9AE}" pid="8" name="_ReviewingToolsShownOnce">
    <vt:lpwstr/>
  </property>
  <property fmtid="{D5CDD505-2E9C-101B-9397-08002B2CF9AE}" pid="9" name="ContentTypeId">
    <vt:lpwstr>0x01010058637745CFC6EE40840E7A889A8BDC08</vt:lpwstr>
  </property>
  <property fmtid="{D5CDD505-2E9C-101B-9397-08002B2CF9AE}" pid="10" name="MediaServiceImageTags">
    <vt:lpwstr/>
  </property>
  <property fmtid="{D5CDD505-2E9C-101B-9397-08002B2CF9AE}" pid="11" name="xd_ProgID">
    <vt:lpwstr/>
  </property>
  <property fmtid="{D5CDD505-2E9C-101B-9397-08002B2CF9AE}" pid="12" name="ComplianceAssetId">
    <vt:lpwstr/>
  </property>
  <property fmtid="{D5CDD505-2E9C-101B-9397-08002B2CF9AE}" pid="13" name="TemplateUrl">
    <vt:lpwstr/>
  </property>
  <property fmtid="{D5CDD505-2E9C-101B-9397-08002B2CF9AE}" pid="14" name="_ExtendedDescription">
    <vt:lpwstr/>
  </property>
  <property fmtid="{D5CDD505-2E9C-101B-9397-08002B2CF9AE}" pid="15" name="TriggerFlowInfo">
    <vt:lpwstr/>
  </property>
  <property fmtid="{D5CDD505-2E9C-101B-9397-08002B2CF9AE}" pid="16" name="xd_Signature">
    <vt:bool>false</vt:bool>
  </property>
  <property fmtid="{D5CDD505-2E9C-101B-9397-08002B2CF9AE}" pid="17" name="Order">
    <vt:r8>13353600</vt:r8>
  </property>
</Properties>
</file>